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defaultThemeVersion="166925"/>
  <bookViews>
    <workbookView xWindow="0" yWindow="0" windowWidth="23040" windowHeight="9060" activeTab="0"/>
  </bookViews>
  <sheets>
    <sheet name="1 - Instructions" sheetId="3" r:id="rId1"/>
    <sheet name="2- Trade-in" sheetId="7" r:id="rId2"/>
    <sheet name="3 - 5.56 M4 Mil Spec Ri" sheetId="1" r:id="rId3"/>
    <sheet name="4 - LOT 2 - Ammunition" sheetId="4" state="hidden" r:id="rId4"/>
    <sheet name="4 - Accessories" sheetId="6" r:id="rId5"/>
    <sheet name="5 - Training" sheetId="9" r:id="rId6"/>
    <sheet name="6 - Total Proposed Cost" sheetId="8" r:id="rId7"/>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<sst xmlns="http://schemas.openxmlformats.org/spreadsheetml/2006/main" count="201" uniqueCount="104">
  <si>
    <t>Item Description</t>
  </si>
  <si>
    <t>UOM</t>
  </si>
  <si>
    <t>Manufacturer</t>
  </si>
  <si>
    <t>Total Cost</t>
  </si>
  <si>
    <t>Glock</t>
  </si>
  <si>
    <t>EA</t>
  </si>
  <si>
    <t>Hornady</t>
  </si>
  <si>
    <t>Item #</t>
  </si>
  <si>
    <t>Quantity</t>
  </si>
  <si>
    <t>Hornady Ammunition Duty, Critical Duty, 9mm +P, 135gr LE (#90225)</t>
  </si>
  <si>
    <t>Hornady Ammunition Practice 9mm 135gr FMJ (#90238)</t>
  </si>
  <si>
    <t>CS</t>
  </si>
  <si>
    <t>Model</t>
  </si>
  <si>
    <t>Options</t>
  </si>
  <si>
    <t>Purchase Year</t>
  </si>
  <si>
    <t>Condition</t>
  </si>
  <si>
    <t>Totals</t>
  </si>
  <si>
    <t>Units</t>
  </si>
  <si>
    <t>Categories</t>
  </si>
  <si>
    <t>Total Costs</t>
  </si>
  <si>
    <t>Per Each Cost</t>
  </si>
  <si>
    <t>Supplier Name &amp; SAP Vendor Number:</t>
  </si>
  <si>
    <t xml:space="preserve">Total Number of Trade-in Weapons: </t>
  </si>
  <si>
    <t>Per Case Cost</t>
  </si>
  <si>
    <r>
      <rPr>
        <b/>
        <sz val="10"/>
        <color theme="1"/>
        <rFont val="Verdana"/>
        <family val="2"/>
      </rPr>
      <t>Tab 6</t>
    </r>
    <r>
      <rPr>
        <sz val="10"/>
        <color theme="1"/>
        <rFont val="Verdana"/>
        <family val="2"/>
      </rPr>
      <t xml:space="preserve"> </t>
    </r>
    <r>
      <rPr>
        <b/>
        <sz val="10"/>
        <color theme="1"/>
        <rFont val="Verdana"/>
        <family val="2"/>
      </rPr>
      <t>- Total Proposed Cost:</t>
    </r>
    <r>
      <rPr>
        <sz val="10"/>
        <color theme="1"/>
        <rFont val="Verdana"/>
        <family val="2"/>
      </rPr>
      <t xml:space="preserve"> This tab provides the total proposed costs for all items.  The totals will be automatically calculated using the Offerors prices entered on each of the tabs within the Workbook. Offerors should not enter any information on this tab.</t>
    </r>
  </si>
  <si>
    <t>Total New Ammunition Cost:</t>
  </si>
  <si>
    <t>Total Trade-In Weapon Value:</t>
  </si>
  <si>
    <t>Total Accumulative Cost for all New Weapons:</t>
  </si>
  <si>
    <t>Total Item Cost</t>
  </si>
  <si>
    <t>TRADE-IN TAB</t>
  </si>
  <si>
    <t>TOTAL PROPOSED COST</t>
  </si>
  <si>
    <t>Total Accumulative Accessories Cost:</t>
  </si>
  <si>
    <t xml:space="preserve">Total  Proposed Cost </t>
  </si>
  <si>
    <t>INSTRUCTIONS:</t>
  </si>
  <si>
    <t xml:space="preserve"> New Ammunition Sub-total:</t>
  </si>
  <si>
    <t>Trade-in Price</t>
  </si>
  <si>
    <t>Total Ammunition Trade-in Value:</t>
  </si>
  <si>
    <t>LOT 2 - AMMUNITION TAB</t>
  </si>
  <si>
    <t>LOT 1 - WEAPONS TAB</t>
  </si>
  <si>
    <t>WEAPONS</t>
  </si>
  <si>
    <t>Witmer Public Safety Group, SAP# 195873</t>
  </si>
  <si>
    <t>S&amp;W</t>
  </si>
  <si>
    <t>Unknown</t>
  </si>
  <si>
    <t>Total Accumulative Cost of Weapon Buyback and Accessories</t>
  </si>
  <si>
    <t>LOT 2- ACCESSORIES TAB</t>
  </si>
  <si>
    <t>Remington</t>
  </si>
  <si>
    <t>870 Wingmaster</t>
  </si>
  <si>
    <t>Magnums</t>
  </si>
  <si>
    <t>Express</t>
  </si>
  <si>
    <t>870 Police Magnum</t>
  </si>
  <si>
    <t>870 Express Magnum</t>
  </si>
  <si>
    <t>870 Marine Magnum</t>
  </si>
  <si>
    <t>No Slide</t>
  </si>
  <si>
    <t>.38 Special</t>
  </si>
  <si>
    <t>Blued 4 inch barrel</t>
  </si>
  <si>
    <t>Blued snub nose</t>
  </si>
  <si>
    <t>Frame and cylinder</t>
  </si>
  <si>
    <t>non-servicable (welded barrel)</t>
  </si>
  <si>
    <t>Stainless</t>
  </si>
  <si>
    <t>.38 Special +P</t>
  </si>
  <si>
    <t>357 Magnum</t>
  </si>
  <si>
    <t>MP15</t>
  </si>
  <si>
    <t>Bushmaster</t>
  </si>
  <si>
    <t>xm15-E2</t>
  </si>
  <si>
    <t>Colt</t>
  </si>
  <si>
    <t>Sports match HBar</t>
  </si>
  <si>
    <t>Match Target Hbar</t>
  </si>
  <si>
    <t>21SF</t>
  </si>
  <si>
    <t>Def-Tec</t>
  </si>
  <si>
    <t>37MM</t>
  </si>
  <si>
    <t>Gas Gun</t>
  </si>
  <si>
    <t>Federal Labs</t>
  </si>
  <si>
    <t>CTS</t>
  </si>
  <si>
    <t>Ruger</t>
  </si>
  <si>
    <t>Model 7 .223</t>
  </si>
  <si>
    <t>P mags</t>
  </si>
  <si>
    <t>Magpul</t>
  </si>
  <si>
    <t>Aimpoint</t>
  </si>
  <si>
    <t>MS4 QDM Slings</t>
  </si>
  <si>
    <t>Duty RDS Red Dot reflex Sight 39mm with on piece TNP mount</t>
  </si>
  <si>
    <t>Stream Light</t>
  </si>
  <si>
    <t>TLR-1 HL Long Gun Rail Mount System with pressure switch kits</t>
  </si>
  <si>
    <t>Huxwrx</t>
  </si>
  <si>
    <t>Sons of liberty</t>
  </si>
  <si>
    <t>Armorer Kits</t>
  </si>
  <si>
    <t>Sons Of Liberty</t>
  </si>
  <si>
    <t>Sons of Liberty</t>
  </si>
  <si>
    <t>Total New Weapon Cost :</t>
  </si>
  <si>
    <t>N/A</t>
  </si>
  <si>
    <t>Trade-in Credit:</t>
  </si>
  <si>
    <t>Total Accumulative Training Cost</t>
  </si>
  <si>
    <t>M77 Markll</t>
  </si>
  <si>
    <t>M4/AR 15 (M4-M89)5.56 Mil Spec Rifle to include; 11.5" Barrel, Magpul MBUS flip up front sight and rear sight, B5 Systems Bravo Mil-Spec m-4 Adjustable Stock, Mlock M89 10" Handguard, Geissele SSA Trigger System, H2 Buffer System</t>
  </si>
  <si>
    <t>Flow 556K 5.56 Suppressors (Factory Mounted)</t>
  </si>
  <si>
    <t>Benelli</t>
  </si>
  <si>
    <t>M1</t>
  </si>
  <si>
    <t xml:space="preserve">
Cost Submittal</t>
  </si>
  <si>
    <r>
      <rPr>
        <b/>
        <sz val="10"/>
        <color theme="1"/>
        <rFont val="Verdana"/>
        <family val="2"/>
      </rPr>
      <t>Tab 4 - Accessories</t>
    </r>
    <r>
      <rPr>
        <sz val="10"/>
        <color theme="1"/>
        <rFont val="Verdana"/>
        <family val="2"/>
      </rPr>
      <t xml:space="preserve">: 
a) Offerors shall provide a </t>
    </r>
    <r>
      <rPr>
        <b/>
        <sz val="10"/>
        <color theme="1"/>
        <rFont val="Verdana"/>
        <family val="2"/>
      </rPr>
      <t>Per Each Cost</t>
    </r>
    <r>
      <rPr>
        <sz val="10"/>
        <color theme="1"/>
        <rFont val="Verdana"/>
        <family val="2"/>
      </rPr>
      <t xml:space="preserve"> for </t>
    </r>
    <r>
      <rPr>
        <b/>
        <u val="single"/>
        <sz val="10"/>
        <color theme="1"/>
        <rFont val="Verdana"/>
        <family val="2"/>
      </rPr>
      <t>all</t>
    </r>
    <r>
      <rPr>
        <sz val="10"/>
        <color theme="1"/>
        <rFont val="Verdana"/>
        <family val="2"/>
      </rPr>
      <t xml:space="preserve"> items listed on Tab 4 of this Workbook.
b) Failure to submit a cost for all items could result in your proposal being deemed non-responsive.
c) Each of the accessories identified on Tab 4 will be identified on the resulting contract/purchase order with the </t>
    </r>
    <r>
      <rPr>
        <b/>
        <sz val="10"/>
        <color theme="1"/>
        <rFont val="Verdana"/>
        <family val="2"/>
      </rPr>
      <t>Per Each Cost</t>
    </r>
    <r>
      <rPr>
        <sz val="10"/>
        <color theme="1"/>
        <rFont val="Verdana"/>
        <family val="2"/>
      </rPr>
      <t xml:space="preserve">.
d) The spreadsheet will automatically calculate, for each item, a </t>
    </r>
    <r>
      <rPr>
        <b/>
        <sz val="10"/>
        <color theme="1"/>
        <rFont val="Verdana"/>
        <family val="2"/>
      </rPr>
      <t>Total Item Cost</t>
    </r>
    <r>
      <rPr>
        <sz val="10"/>
        <color theme="1"/>
        <rFont val="Verdana"/>
        <family val="2"/>
      </rPr>
      <t xml:space="preserve"> by multiplying the </t>
    </r>
    <r>
      <rPr>
        <b/>
        <sz val="10"/>
        <color theme="1"/>
        <rFont val="Verdana"/>
        <family val="2"/>
      </rPr>
      <t xml:space="preserve">Per Each Cost </t>
    </r>
    <r>
      <rPr>
        <sz val="10"/>
        <color theme="1"/>
        <rFont val="Verdana"/>
        <family val="2"/>
      </rPr>
      <t xml:space="preserve">by the order quantity of the item.
e) The </t>
    </r>
    <r>
      <rPr>
        <b/>
        <sz val="10"/>
        <color theme="1"/>
        <rFont val="Verdana"/>
        <family val="2"/>
      </rPr>
      <t>Total Accumulative Accessories Cost</t>
    </r>
    <r>
      <rPr>
        <sz val="10"/>
        <color theme="1"/>
        <rFont val="Verdana"/>
        <family val="2"/>
      </rPr>
      <t xml:space="preserve"> will be calculated by adding together the </t>
    </r>
    <r>
      <rPr>
        <b/>
        <sz val="10"/>
        <color theme="1"/>
        <rFont val="Verdana"/>
        <family val="2"/>
      </rPr>
      <t>Total Item Cost</t>
    </r>
    <r>
      <rPr>
        <sz val="10"/>
        <color theme="1"/>
        <rFont val="Verdana"/>
        <family val="2"/>
      </rPr>
      <t xml:space="preserve"> of each item.
f) The </t>
    </r>
    <r>
      <rPr>
        <b/>
        <sz val="10"/>
        <color theme="1"/>
        <rFont val="Verdana"/>
        <family val="2"/>
      </rPr>
      <t>Total Accumulative Accessories Cost</t>
    </r>
    <r>
      <rPr>
        <sz val="10"/>
        <color theme="1"/>
        <rFont val="Verdana"/>
        <family val="2"/>
      </rPr>
      <t xml:space="preserve"> will be transferred to Tab 6 of the Workbook as part of the </t>
    </r>
    <r>
      <rPr>
        <b/>
        <sz val="10"/>
        <color theme="1"/>
        <rFont val="Verdana"/>
        <family val="2"/>
      </rPr>
      <t>Total Proposed Cost</t>
    </r>
    <r>
      <rPr>
        <sz val="10"/>
        <color theme="1"/>
        <rFont val="Verdana"/>
        <family val="2"/>
      </rPr>
      <t xml:space="preserve"> calculation.</t>
    </r>
  </si>
  <si>
    <r>
      <t xml:space="preserve">Offerors shall provide appropriate costs and trade-in values, as identified herein, on the appropriate tabs for each selected item where a bid can be placed on each specific lot. The Offeror must complete on all tabs listed below (Tabs 2, 3, 4, and 5) together. Bids on one tab, without bids on the other listed tabs, will not be considered.  The cells highlighted in yellow </t>
    </r>
    <r>
      <rPr>
        <b/>
        <sz val="10"/>
        <color theme="1"/>
        <rFont val="Verdana"/>
        <family val="2"/>
      </rPr>
      <t>MUST</t>
    </r>
    <r>
      <rPr>
        <sz val="10"/>
        <color theme="1"/>
        <rFont val="Verdana"/>
        <family val="2"/>
      </rPr>
      <t xml:space="preserve"> be completed for each tab. Failure to complete any required cell in a tab could result in your proposal being deemed non-responsive.</t>
    </r>
  </si>
  <si>
    <r>
      <rPr>
        <b/>
        <sz val="10"/>
        <color theme="1"/>
        <rFont val="Verdana"/>
        <family val="2"/>
      </rPr>
      <t xml:space="preserve">Tab 3 - 5.56 M4 Mil Spec Rifle: </t>
    </r>
    <r>
      <rPr>
        <sz val="10"/>
        <color theme="1"/>
        <rFont val="Verdana"/>
        <family val="2"/>
      </rPr>
      <t xml:space="preserve">
a) Offerors shall provide a </t>
    </r>
    <r>
      <rPr>
        <b/>
        <sz val="10"/>
        <color theme="1"/>
        <rFont val="Verdana"/>
        <family val="2"/>
      </rPr>
      <t>Cost</t>
    </r>
    <r>
      <rPr>
        <sz val="10"/>
        <color theme="1"/>
        <rFont val="Verdana"/>
        <family val="2"/>
      </rPr>
      <t xml:space="preserve"> for each</t>
    </r>
    <r>
      <rPr>
        <b/>
        <sz val="10"/>
        <color theme="1"/>
        <rFont val="Verdana"/>
        <family val="2"/>
      </rPr>
      <t xml:space="preserve"> 5.56 M4 Mil Spec Rifle</t>
    </r>
    <r>
      <rPr>
        <sz val="10"/>
        <color theme="1"/>
        <rFont val="Verdana"/>
        <family val="2"/>
      </rPr>
      <t xml:space="preserve"> they are submitting. 
b) Once the cots of the </t>
    </r>
    <r>
      <rPr>
        <b/>
        <sz val="10"/>
        <color theme="1"/>
        <rFont val="Verdana"/>
        <family val="2"/>
      </rPr>
      <t>5.56 M4 Mil Spec Rifles</t>
    </r>
    <r>
      <rPr>
        <sz val="10"/>
        <color theme="1"/>
        <rFont val="Verdana"/>
        <family val="2"/>
      </rPr>
      <t xml:space="preserve"> are entered on the spreadsheet it will automatically calculate the </t>
    </r>
    <r>
      <rPr>
        <b/>
        <sz val="10"/>
        <color theme="1"/>
        <rFont val="Verdana"/>
        <family val="2"/>
      </rPr>
      <t>New Sub-total.</t>
    </r>
    <r>
      <rPr>
        <sz val="10"/>
        <color theme="1"/>
        <rFont val="Verdana"/>
        <family val="2"/>
      </rPr>
      <t xml:space="preserve"> 
c) The </t>
    </r>
    <r>
      <rPr>
        <b/>
        <sz val="10"/>
        <color theme="1"/>
        <rFont val="Verdana"/>
        <family val="2"/>
      </rPr>
      <t>Total Cost</t>
    </r>
    <r>
      <rPr>
        <sz val="10"/>
        <color theme="1"/>
        <rFont val="Verdana"/>
        <family val="2"/>
      </rPr>
      <t xml:space="preserve"> of the </t>
    </r>
    <r>
      <rPr>
        <b/>
        <sz val="10"/>
        <color theme="1"/>
        <rFont val="Verdana"/>
        <family val="2"/>
      </rPr>
      <t>5.56 M4 Mil Spec Rifle</t>
    </r>
    <r>
      <rPr>
        <sz val="10"/>
        <color theme="1"/>
        <rFont val="Verdana"/>
        <family val="2"/>
      </rPr>
      <t xml:space="preserve"> will be identified on the resulting contract/purchase order as a total cost for the </t>
    </r>
    <r>
      <rPr>
        <b/>
        <sz val="10"/>
        <color theme="1"/>
        <rFont val="Verdana"/>
        <family val="2"/>
      </rPr>
      <t>5.56 M4 Mil Spec Rifle</t>
    </r>
    <r>
      <rPr>
        <sz val="10"/>
        <color theme="1"/>
        <rFont val="Verdana"/>
        <family val="2"/>
      </rPr>
      <t xml:space="preserve"> and payment for the </t>
    </r>
    <r>
      <rPr>
        <b/>
        <sz val="10"/>
        <color theme="1"/>
        <rFont val="Verdana"/>
        <family val="2"/>
      </rPr>
      <t>5.56 M4 Mil Spec Rifle</t>
    </r>
    <r>
      <rPr>
        <sz val="10"/>
        <color theme="1"/>
        <rFont val="Verdana"/>
        <family val="2"/>
      </rPr>
      <t xml:space="preserve"> will be upon full receipt of all </t>
    </r>
    <r>
      <rPr>
        <b/>
        <sz val="10"/>
        <color theme="1"/>
        <rFont val="Verdana"/>
        <family val="2"/>
      </rPr>
      <t>5.56 M4 Mil Spec Rifle</t>
    </r>
    <r>
      <rPr>
        <sz val="10"/>
        <color theme="1"/>
        <rFont val="Verdana"/>
        <family val="2"/>
      </rPr>
      <t>. 
d) The</t>
    </r>
    <r>
      <rPr>
        <b/>
        <sz val="10"/>
        <color theme="1"/>
        <rFont val="Verdana"/>
        <family val="2"/>
      </rPr>
      <t xml:space="preserve"> Final New 5.56 M4 Mil Spec Rifle Cost</t>
    </r>
    <r>
      <rPr>
        <sz val="10"/>
        <color theme="1"/>
        <rFont val="Verdana"/>
        <family val="2"/>
      </rPr>
      <t xml:space="preserve"> will be transferred to Tab 6 of the Workbook as part of the </t>
    </r>
    <r>
      <rPr>
        <b/>
        <sz val="10"/>
        <color theme="1"/>
        <rFont val="Verdana"/>
        <family val="2"/>
      </rPr>
      <t>Total Accumulative Cost for all New Weapons</t>
    </r>
    <r>
      <rPr>
        <sz val="10"/>
        <color theme="1"/>
        <rFont val="Verdana"/>
        <family val="2"/>
      </rPr>
      <t xml:space="preserve"> calculation.</t>
    </r>
  </si>
  <si>
    <t>people</t>
  </si>
  <si>
    <t>(1) - Armorer Course, In-Person</t>
  </si>
  <si>
    <r>
      <rPr>
        <b/>
        <sz val="10"/>
        <color theme="1"/>
        <rFont val="Verdana"/>
        <family val="2"/>
      </rPr>
      <t>Tab 2 - Trade-in:</t>
    </r>
    <r>
      <rPr>
        <sz val="10"/>
        <color theme="1"/>
        <rFont val="Verdana"/>
        <family val="2"/>
      </rPr>
      <t xml:space="preserve"> 
a) Offerors shall provide in the appropriate cells, the </t>
    </r>
    <r>
      <rPr>
        <b/>
        <sz val="10"/>
        <color theme="1"/>
        <rFont val="Verdana"/>
        <family val="2"/>
      </rPr>
      <t>Trade-in Price</t>
    </r>
    <r>
      <rPr>
        <sz val="10"/>
        <color theme="1"/>
        <rFont val="Verdana"/>
        <family val="2"/>
      </rPr>
      <t xml:space="preserve"> for each weapon as described by type/condition. 
b) The </t>
    </r>
    <r>
      <rPr>
        <b/>
        <sz val="10"/>
        <color theme="1"/>
        <rFont val="Verdana"/>
        <family val="2"/>
      </rPr>
      <t>Trade-in Price</t>
    </r>
    <r>
      <rPr>
        <sz val="10"/>
        <color theme="1"/>
        <rFont val="Verdana"/>
        <family val="2"/>
      </rPr>
      <t xml:space="preserve"> for each weapon shall be entered as a per each price. 
c) An </t>
    </r>
    <r>
      <rPr>
        <b/>
        <sz val="10"/>
        <color theme="1"/>
        <rFont val="Verdana"/>
        <family val="2"/>
      </rPr>
      <t>Average Per Each Weapon Trade-in Cost</t>
    </r>
    <r>
      <rPr>
        <sz val="10"/>
        <color theme="1"/>
        <rFont val="Verdana"/>
        <family val="2"/>
      </rPr>
      <t xml:space="preserve"> will automatically be calculated by dividing the sum of the </t>
    </r>
    <r>
      <rPr>
        <b/>
        <sz val="10"/>
        <color theme="1"/>
        <rFont val="Verdana"/>
        <family val="2"/>
      </rPr>
      <t>Total Trade-in Weapon Value</t>
    </r>
    <r>
      <rPr>
        <sz val="10"/>
        <color theme="1"/>
        <rFont val="Verdana"/>
        <family val="2"/>
      </rPr>
      <t xml:space="preserve"> by the total number of trade-in weapons. This </t>
    </r>
    <r>
      <rPr>
        <b/>
        <sz val="10"/>
        <color theme="1"/>
        <rFont val="Verdana"/>
        <family val="2"/>
      </rPr>
      <t>Average Per Each Weapon Trade-in Cost</t>
    </r>
    <r>
      <rPr>
        <sz val="10"/>
        <color theme="1"/>
        <rFont val="Verdana"/>
        <family val="2"/>
      </rPr>
      <t xml:space="preserve"> will transfer to Tab 6.
</t>
    </r>
  </si>
  <si>
    <r>
      <rPr>
        <b/>
        <sz val="10"/>
        <color theme="1"/>
        <rFont val="Verdana"/>
        <family val="2"/>
      </rPr>
      <t>Tab 5 - Training:</t>
    </r>
    <r>
      <rPr>
        <sz val="10"/>
        <color theme="1"/>
        <rFont val="Verdana"/>
        <family val="2"/>
      </rPr>
      <t xml:space="preserve"> 
a) Offerors shall provide a </t>
    </r>
    <r>
      <rPr>
        <b/>
        <sz val="10"/>
        <color theme="1"/>
        <rFont val="Verdana"/>
        <family val="2"/>
      </rPr>
      <t>Per Each Cost</t>
    </r>
    <r>
      <rPr>
        <sz val="10"/>
        <color theme="1"/>
        <rFont val="Verdana"/>
        <family val="2"/>
      </rPr>
      <t xml:space="preserve"> for </t>
    </r>
    <r>
      <rPr>
        <b/>
        <u val="single"/>
        <sz val="10"/>
        <color theme="1"/>
        <rFont val="Verdana"/>
        <family val="2"/>
      </rPr>
      <t>all</t>
    </r>
    <r>
      <rPr>
        <sz val="10"/>
        <color theme="1"/>
        <rFont val="Verdana"/>
        <family val="2"/>
      </rPr>
      <t xml:space="preserve"> items listed on Tab 5 of this Workbook.
b) Failure to submit a cost for all items could result in your proposal being deemed non-responsive.
c) Each of the trainings identified on Tab 5 will be identified on the resulting contract/purchase order with the </t>
    </r>
    <r>
      <rPr>
        <b/>
        <sz val="10"/>
        <color theme="1"/>
        <rFont val="Verdana"/>
        <family val="2"/>
      </rPr>
      <t>Per Each Cost</t>
    </r>
    <r>
      <rPr>
        <sz val="10"/>
        <color theme="1"/>
        <rFont val="Verdana"/>
        <family val="2"/>
      </rPr>
      <t xml:space="preserve">.
d) The spreadsheet will automatically calculate, for each item, a </t>
    </r>
    <r>
      <rPr>
        <b/>
        <sz val="10"/>
        <color theme="1"/>
        <rFont val="Verdana"/>
        <family val="2"/>
      </rPr>
      <t>Total Item Cost</t>
    </r>
    <r>
      <rPr>
        <sz val="10"/>
        <color theme="1"/>
        <rFont val="Verdana"/>
        <family val="2"/>
      </rPr>
      <t xml:space="preserve"> by multiplying the </t>
    </r>
    <r>
      <rPr>
        <b/>
        <sz val="10"/>
        <color theme="1"/>
        <rFont val="Verdana"/>
        <family val="2"/>
      </rPr>
      <t xml:space="preserve">Per Each Cost </t>
    </r>
    <r>
      <rPr>
        <sz val="10"/>
        <color theme="1"/>
        <rFont val="Verdana"/>
        <family val="2"/>
      </rPr>
      <t xml:space="preserve">by the order quantity of the item.
e) The </t>
    </r>
    <r>
      <rPr>
        <b/>
        <sz val="10"/>
        <color theme="1"/>
        <rFont val="Verdana"/>
        <family val="2"/>
      </rPr>
      <t>Total Accumulative Cost</t>
    </r>
    <r>
      <rPr>
        <sz val="10"/>
        <color theme="1"/>
        <rFont val="Verdana"/>
        <family val="2"/>
      </rPr>
      <t xml:space="preserve"> will be calculated by adding together the </t>
    </r>
    <r>
      <rPr>
        <b/>
        <sz val="10"/>
        <color theme="1"/>
        <rFont val="Verdana"/>
        <family val="2"/>
      </rPr>
      <t xml:space="preserve">Total Item Cost </t>
    </r>
    <r>
      <rPr>
        <sz val="10"/>
        <color theme="1"/>
        <rFont val="Verdana"/>
        <family val="2"/>
      </rPr>
      <t xml:space="preserve">of each item.
f) The </t>
    </r>
    <r>
      <rPr>
        <b/>
        <sz val="10"/>
        <color theme="1"/>
        <rFont val="Verdana"/>
        <family val="2"/>
      </rPr>
      <t xml:space="preserve">Total Accumulative Cost </t>
    </r>
    <r>
      <rPr>
        <sz val="10"/>
        <color theme="1"/>
        <rFont val="Verdana"/>
        <family val="2"/>
      </rPr>
      <t xml:space="preserve">will be transferred to Tab 6 of the Workbook as part of the </t>
    </r>
    <r>
      <rPr>
        <b/>
        <sz val="10"/>
        <color theme="1"/>
        <rFont val="Verdana"/>
        <family val="2"/>
      </rPr>
      <t>Total Proposed Cost</t>
    </r>
    <r>
      <rPr>
        <sz val="10"/>
        <color theme="1"/>
        <rFont val="Verdana"/>
        <family val="2"/>
      </rPr>
      <t xml:space="preserve"> calculation.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</si>
</sst>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font>
      <sz val="11"/>
      <color theme="1"/>
      <name val="Calibri"/>
      <family val="2"/>
      <scheme val="minor"/>
    </font>
    <font>
      <sz val="10"/>
      <name val="Arial"/>
      <family val="2"/>
    </font>
    <font>
      <sz val="10"/>
      <color theme="1"/>
      <name val="Verdana"/>
      <family val="2"/>
    </font>
    <font>
      <b/>
      <sz val="10"/>
      <color theme="1"/>
      <name val="Verdana"/>
      <family val="2"/>
    </font>
    <font>
      <sz val="10"/>
      <color theme="1"/>
      <name val="Calibri"/>
      <family val="2"/>
      <scheme val="minor"/>
    </font>
    <font>
      <b/>
      <sz val="12"/>
      <color theme="1"/>
      <name val="Verdana"/>
      <family val="2"/>
    </font>
    <font>
      <b/>
      <u val="single"/>
      <sz val="10"/>
      <color theme="1"/>
      <name val="Verdana"/>
      <family val="2"/>
    </font>
    <font>
      <sz val="8"/>
      <color theme="1"/>
      <name val="Verdana"/>
      <family val="2"/>
    </font>
    <font>
      <sz val="11"/>
      <name val="Calibri"/>
      <family val="2"/>
      <scheme val="minor"/>
    </font>
    <font>
      <sz val="12"/>
      <color theme="1"/>
      <name val="Verdana"/>
      <family val="2"/>
    </font>
  </fonts>
  <fills count="6">
    <fill>
      <patternFill/>
    </fill>
    <fill>
      <patternFill patternType="gray125"/>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s>
  <borders count="7">
    <border>
      <left/>
      <right/>
      <top/>
      <bottom/>
      <diagonal/>
    </border>
    <border>
      <left style="thin"/>
      <right style="thin"/>
      <top style="thin"/>
      <bottom style="thin"/>
    </border>
    <border>
      <left/>
      <right style="thin"/>
      <top style="thin"/>
      <bottom style="thin"/>
    </border>
    <border>
      <left style="thin"/>
      <right/>
      <top style="thin"/>
      <bottom style="thin"/>
    </border>
    <border>
      <left/>
      <right style="thin"/>
      <top/>
      <bottom style="thin"/>
    </border>
    <border>
      <left/>
      <right/>
      <top style="thin"/>
      <bottom style="thin"/>
    </border>
    <border>
      <left style="thin"/>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6">
    <xf numFmtId="0" fontId="0" fillId="0" borderId="0" xfId="0"/>
    <xf numFmtId="0" fontId="2" fillId="0" borderId="0" xfId="0" applyFont="1"/>
    <xf numFmtId="0" fontId="2" fillId="0" borderId="1" xfId="0" applyFont="1" applyBorder="1" applyAlignment="1">
      <alignment horizontal="center"/>
    </xf>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horizontal="left" vertical="top"/>
    </xf>
    <xf numFmtId="0" fontId="2" fillId="0" borderId="0" xfId="0" applyFont="1" applyAlignment="1">
      <alignment horizontal="left" vertical="top" wrapText="1"/>
    </xf>
    <xf numFmtId="0" fontId="4" fillId="0" borderId="0" xfId="0" applyFont="1"/>
    <xf numFmtId="0" fontId="2" fillId="0" borderId="0" xfId="0" applyFont="1" applyBorder="1" applyAlignment="1">
      <alignment horizontal="center"/>
    </xf>
    <xf numFmtId="0" fontId="2" fillId="2" borderId="1" xfId="0" applyFont="1" applyFill="1" applyBorder="1" applyAlignment="1">
      <alignment horizontal="center" vertical="center" wrapText="1"/>
    </xf>
    <xf numFmtId="0" fontId="2" fillId="3" borderId="2" xfId="0" applyFont="1" applyFill="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164" fontId="2" fillId="0" borderId="1" xfId="0" applyNumberFormat="1" applyFont="1" applyBorder="1" applyAlignment="1">
      <alignment horizontal="left"/>
    </xf>
    <xf numFmtId="0" fontId="2" fillId="0" borderId="3" xfId="0" applyFont="1" applyFill="1" applyBorder="1" applyAlignment="1">
      <alignment horizontal="left" vertical="center" wrapText="1"/>
    </xf>
    <xf numFmtId="0" fontId="2" fillId="0" borderId="1" xfId="0" applyFont="1" applyBorder="1" applyAlignment="1">
      <alignment horizontal="left" vertical="top"/>
    </xf>
    <xf numFmtId="0" fontId="2" fillId="4" borderId="1" xfId="0" applyFont="1" applyFill="1" applyBorder="1" applyAlignment="1">
      <alignment horizontal="left" vertical="top" wrapText="1"/>
    </xf>
    <xf numFmtId="0" fontId="2" fillId="0" borderId="1" xfId="0" applyFont="1" applyBorder="1" applyAlignment="1">
      <alignment horizontal="right" vertical="center"/>
    </xf>
    <xf numFmtId="164" fontId="2" fillId="0" borderId="1" xfId="0" applyNumberFormat="1" applyFont="1" applyBorder="1" applyAlignment="1">
      <alignment horizontal="left" vertical="center"/>
    </xf>
    <xf numFmtId="164" fontId="2" fillId="3" borderId="1" xfId="0" applyNumberFormat="1" applyFont="1" applyFill="1" applyBorder="1" applyAlignment="1">
      <alignment horizontal="center"/>
    </xf>
    <xf numFmtId="0" fontId="2" fillId="4" borderId="1" xfId="0" applyFont="1" applyFill="1" applyBorder="1" applyAlignment="1">
      <alignment horizontal="left" vertical="center" wrapText="1"/>
    </xf>
    <xf numFmtId="164" fontId="3" fillId="0" borderId="1" xfId="0" applyNumberFormat="1" applyFont="1" applyBorder="1" applyAlignment="1">
      <alignment horizontal="left" vertical="center"/>
    </xf>
    <xf numFmtId="164" fontId="2" fillId="3" borderId="1" xfId="0" applyNumberFormat="1" applyFont="1" applyFill="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center" vertical="center" wrapText="1"/>
    </xf>
    <xf numFmtId="164" fontId="3" fillId="0" borderId="4" xfId="0" applyNumberFormat="1" applyFont="1" applyBorder="1" applyAlignment="1">
      <alignment horizontal="right" vertical="top"/>
    </xf>
    <xf numFmtId="0" fontId="8" fillId="0" borderId="0" xfId="0" applyFont="1" applyAlignment="1">
      <alignment wrapText="1"/>
    </xf>
    <xf numFmtId="0" fontId="2" fillId="0" borderId="1" xfId="0" applyFont="1" applyBorder="1" applyAlignment="1">
      <alignment horizontal="left" wrapText="1"/>
    </xf>
    <xf numFmtId="1" fontId="2" fillId="0" borderId="1" xfId="0" applyNumberFormat="1" applyFont="1" applyBorder="1" applyAlignment="1">
      <alignment horizontal="center" vertical="top"/>
    </xf>
    <xf numFmtId="164" fontId="2" fillId="3" borderId="1" xfId="0" applyNumberFormat="1" applyFont="1" applyFill="1" applyBorder="1" applyAlignment="1">
      <alignment vertical="top"/>
    </xf>
    <xf numFmtId="49" fontId="2" fillId="0" borderId="1" xfId="0" applyNumberFormat="1" applyFont="1" applyBorder="1" applyAlignment="1">
      <alignment horizontal="center" vertical="top"/>
    </xf>
    <xf numFmtId="0" fontId="2" fillId="5" borderId="1" xfId="0" applyFont="1" applyFill="1" applyBorder="1" applyAlignment="1">
      <alignment horizontal="left" vertical="top"/>
    </xf>
    <xf numFmtId="0" fontId="2" fillId="0" borderId="1" xfId="0" applyFont="1" applyBorder="1" applyAlignment="1">
      <alignment horizontal="right" vertical="center" wrapText="1"/>
    </xf>
    <xf numFmtId="0" fontId="2" fillId="0" borderId="1" xfId="0" applyFont="1" applyFill="1" applyBorder="1" applyAlignment="1">
      <alignment horizontal="right" vertical="center" wrapText="1"/>
    </xf>
    <xf numFmtId="164" fontId="2" fillId="0" borderId="1" xfId="0" applyNumberFormat="1" applyFont="1" applyBorder="1" applyAlignment="1">
      <alignment vertical="center"/>
    </xf>
    <xf numFmtId="164" fontId="2" fillId="0" borderId="3" xfId="0" applyNumberFormat="1" applyFont="1" applyBorder="1" applyAlignment="1">
      <alignment horizontal="right" vertical="top"/>
    </xf>
    <xf numFmtId="164" fontId="2" fillId="0" borderId="2" xfId="0" applyNumberFormat="1" applyFont="1" applyBorder="1" applyAlignment="1">
      <alignment horizontal="right" vertical="top"/>
    </xf>
    <xf numFmtId="0" fontId="9" fillId="0" borderId="3" xfId="0" applyFont="1" applyBorder="1" applyAlignment="1">
      <alignment horizontal="center" vertical="top" wrapText="1"/>
    </xf>
    <xf numFmtId="0" fontId="9" fillId="0" borderId="5" xfId="0" applyFont="1" applyBorder="1" applyAlignment="1">
      <alignment horizontal="center" vertical="top"/>
    </xf>
    <xf numFmtId="0" fontId="9" fillId="0" borderId="2" xfId="0" applyFont="1" applyBorder="1" applyAlignment="1">
      <alignment horizontal="center" vertical="top"/>
    </xf>
    <xf numFmtId="0" fontId="2" fillId="0" borderId="3" xfId="0" applyFont="1" applyBorder="1" applyAlignment="1">
      <alignment horizontal="left" vertical="top" wrapText="1"/>
    </xf>
    <xf numFmtId="0" fontId="2" fillId="0" borderId="5" xfId="0" applyFont="1" applyBorder="1" applyAlignment="1">
      <alignment horizontal="left" vertical="top" wrapText="1"/>
    </xf>
    <xf numFmtId="0" fontId="2" fillId="0" borderId="2" xfId="0" applyFont="1" applyBorder="1" applyAlignment="1">
      <alignment horizontal="left" vertical="top" wrapText="1"/>
    </xf>
    <xf numFmtId="0" fontId="3" fillId="2" borderId="3" xfId="0" applyFont="1" applyFill="1" applyBorder="1" applyAlignment="1">
      <alignment horizontal="left" vertical="center"/>
    </xf>
    <xf numFmtId="0" fontId="3" fillId="2" borderId="5" xfId="0" applyFont="1" applyFill="1" applyBorder="1" applyAlignment="1">
      <alignment horizontal="left" vertical="center"/>
    </xf>
    <xf numFmtId="0" fontId="3" fillId="2" borderId="2" xfId="0" applyFont="1" applyFill="1" applyBorder="1" applyAlignment="1">
      <alignment horizontal="left" vertical="center"/>
    </xf>
    <xf numFmtId="0" fontId="2" fillId="0" borderId="3" xfId="0" applyFont="1" applyBorder="1" applyAlignment="1">
      <alignment vertical="top" wrapText="1"/>
    </xf>
    <xf numFmtId="0" fontId="2" fillId="0" borderId="5" xfId="0" applyFont="1" applyBorder="1" applyAlignment="1">
      <alignment vertical="top" wrapText="1"/>
    </xf>
    <xf numFmtId="0" fontId="2" fillId="0" borderId="2" xfId="0" applyFont="1" applyBorder="1" applyAlignment="1">
      <alignment vertical="top" wrapText="1"/>
    </xf>
    <xf numFmtId="0" fontId="7" fillId="5" borderId="1" xfId="0" applyFont="1" applyFill="1" applyBorder="1" applyAlignment="1">
      <alignment horizontal="left" vertical="center"/>
    </xf>
    <xf numFmtId="164" fontId="2" fillId="0" borderId="1" xfId="0" applyNumberFormat="1" applyFont="1" applyBorder="1" applyAlignment="1">
      <alignment horizontal="right" vertical="top"/>
    </xf>
    <xf numFmtId="0" fontId="2" fillId="0" borderId="3" xfId="0" applyFont="1" applyBorder="1" applyAlignment="1">
      <alignment horizontal="right" vertical="center"/>
    </xf>
    <xf numFmtId="0" fontId="3" fillId="0" borderId="5" xfId="0" applyFont="1" applyBorder="1" applyAlignment="1">
      <alignment horizontal="right"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2" fillId="3" borderId="3" xfId="0" applyFont="1" applyFill="1" applyBorder="1" applyAlignment="1">
      <alignment horizontal="left" vertical="top"/>
    </xf>
    <xf numFmtId="0" fontId="2" fillId="3" borderId="5" xfId="0" applyFont="1" applyFill="1" applyBorder="1" applyAlignment="1">
      <alignment horizontal="left" vertical="top"/>
    </xf>
    <xf numFmtId="0" fontId="2" fillId="3" borderId="2" xfId="0" applyFont="1" applyFill="1" applyBorder="1" applyAlignment="1">
      <alignment horizontal="left" vertical="top"/>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2" xfId="0" applyFont="1" applyFill="1" applyBorder="1" applyAlignment="1">
      <alignment horizontal="center" vertical="center"/>
    </xf>
    <xf numFmtId="0" fontId="2" fillId="0" borderId="6" xfId="0" applyFont="1" applyFill="1" applyBorder="1" applyAlignment="1">
      <alignment horizontal="left" vertical="top"/>
    </xf>
    <xf numFmtId="0" fontId="2" fillId="0" borderId="4" xfId="0" applyFont="1" applyFill="1" applyBorder="1" applyAlignment="1">
      <alignment horizontal="left" vertical="top"/>
    </xf>
    <xf numFmtId="0" fontId="2" fillId="5" borderId="1" xfId="0" applyFont="1" applyFill="1" applyBorder="1" applyAlignment="1">
      <alignment horizontal="right" vertical="top"/>
    </xf>
    <xf numFmtId="0" fontId="3" fillId="0" borderId="1" xfId="0" applyFont="1" applyBorder="1" applyAlignment="1">
      <alignment horizontal="center" vertical="center"/>
    </xf>
    <xf numFmtId="164" fontId="2" fillId="0" borderId="3" xfId="0" applyNumberFormat="1" applyFont="1" applyBorder="1" applyAlignment="1">
      <alignment vertical="top"/>
    </xf>
    <xf numFmtId="164" fontId="2" fillId="0" borderId="2" xfId="0" applyNumberFormat="1" applyFont="1" applyBorder="1" applyAlignment="1">
      <alignment vertical="top"/>
    </xf>
    <xf numFmtId="164" fontId="2" fillId="0" borderId="3" xfId="0" applyNumberFormat="1" applyFont="1" applyBorder="1" applyAlignment="1">
      <alignment horizontal="right" vertical="top"/>
    </xf>
    <xf numFmtId="164" fontId="2" fillId="0" borderId="2" xfId="0" applyNumberFormat="1" applyFont="1" applyBorder="1" applyAlignment="1">
      <alignment horizontal="right" vertical="top"/>
    </xf>
    <xf numFmtId="0" fontId="2" fillId="0" borderId="3" xfId="0" applyFont="1" applyBorder="1" applyAlignment="1">
      <alignment horizontal="center" vertical="top" wrapText="1"/>
    </xf>
    <xf numFmtId="0" fontId="2" fillId="0" borderId="5" xfId="0" applyFont="1" applyBorder="1" applyAlignment="1">
      <alignment horizontal="center" vertical="top" wrapText="1"/>
    </xf>
    <xf numFmtId="0" fontId="2" fillId="0" borderId="2" xfId="0" applyFont="1" applyBorder="1" applyAlignment="1">
      <alignment horizontal="center" vertical="top" wrapText="1"/>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2" xfId="0" applyFont="1" applyFill="1" applyBorder="1" applyAlignment="1">
      <alignment horizontal="center" vertical="center"/>
    </xf>
    <xf numFmtId="0" fontId="3" fillId="0" borderId="3" xfId="0" applyFont="1" applyBorder="1" applyAlignment="1">
      <alignment horizontal="right" vertical="center" wrapText="1"/>
    </xf>
    <xf numFmtId="0" fontId="3" fillId="0" borderId="5" xfId="0" applyFont="1" applyBorder="1" applyAlignment="1">
      <alignment horizontal="right" vertical="center" wrapText="1"/>
    </xf>
    <xf numFmtId="0" fontId="3" fillId="0" borderId="2" xfId="0" applyFont="1" applyBorder="1" applyAlignment="1">
      <alignment horizontal="right"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3" fillId="0" borderId="3"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2" xfId="0" applyFont="1" applyFill="1" applyBorder="1" applyAlignment="1">
      <alignment horizontal="right" vertical="center" wrapText="1"/>
    </xf>
    <xf numFmtId="0" fontId="2" fillId="0" borderId="3" xfId="0" applyFont="1" applyFill="1" applyBorder="1" applyAlignment="1">
      <alignment horizontal="right" vertical="center"/>
    </xf>
    <xf numFmtId="0" fontId="2" fillId="0" borderId="5" xfId="0" applyFont="1" applyFill="1" applyBorder="1" applyAlignment="1">
      <alignment horizontal="right" vertical="center"/>
    </xf>
    <xf numFmtId="0" fontId="2" fillId="0" borderId="2" xfId="0" applyFont="1" applyFill="1" applyBorder="1" applyAlignment="1">
      <alignment horizontal="right" vertical="center"/>
    </xf>
    <xf numFmtId="0" fontId="2" fillId="0" borderId="5" xfId="0" applyFont="1" applyBorder="1" applyAlignment="1">
      <alignment horizontal="right" vertical="center"/>
    </xf>
    <xf numFmtId="0" fontId="2" fillId="0" borderId="2" xfId="0" applyFont="1" applyBorder="1" applyAlignment="1">
      <alignment horizontal="right" vertical="center"/>
    </xf>
    <xf numFmtId="0" fontId="3" fillId="0" borderId="3" xfId="0" applyFont="1" applyBorder="1" applyAlignment="1">
      <alignment horizontal="right" vertical="center"/>
    </xf>
    <xf numFmtId="0" fontId="3" fillId="0" borderId="2" xfId="0" applyFont="1" applyBorder="1" applyAlignment="1">
      <alignment horizontal="right" vertical="center"/>
    </xf>
    <xf numFmtId="0" fontId="2" fillId="0" borderId="3" xfId="0" applyFont="1" applyFill="1" applyBorder="1" applyAlignment="1">
      <alignment horizontal="center" vertical="top" wrapText="1"/>
    </xf>
    <xf numFmtId="0" fontId="2" fillId="0" borderId="5" xfId="0" applyFont="1" applyFill="1" applyBorder="1" applyAlignment="1">
      <alignment horizontal="center"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customXml" Target="../customXml/item4.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zoomScale="140" zoomScaleNormal="140" workbookViewId="0" topLeftCell="A7">
      <selection activeCell="A7" sqref="A7:K7"/>
    </sheetView>
  </sheetViews>
  <sheetFormatPr defaultColWidth="9.140625" defaultRowHeight="15"/>
  <cols>
    <col min="1" max="10" width="9.140625" style="5" customWidth="1"/>
    <col min="11" max="11" width="10.28125" style="5" customWidth="1"/>
    <col min="12" max="14" width="9.140625" style="5" customWidth="1"/>
    <col min="15" max="15" width="8.57421875" style="5" customWidth="1"/>
    <col min="16" max="16384" width="9.140625" style="1" customWidth="1"/>
  </cols>
  <sheetData>
    <row r="1" spans="1:11" ht="41.25" customHeight="1">
      <c r="A1" s="39" t="s">
        <v>96</v>
      </c>
      <c r="B1" s="40"/>
      <c r="C1" s="40"/>
      <c r="D1" s="40"/>
      <c r="E1" s="40"/>
      <c r="F1" s="40"/>
      <c r="G1" s="40"/>
      <c r="H1" s="40"/>
      <c r="I1" s="40"/>
      <c r="J1" s="40"/>
      <c r="K1" s="41"/>
    </row>
    <row r="2" spans="1:11" ht="15" customHeight="1">
      <c r="A2" s="45" t="s">
        <v>33</v>
      </c>
      <c r="B2" s="46"/>
      <c r="C2" s="46"/>
      <c r="D2" s="46"/>
      <c r="E2" s="46"/>
      <c r="F2" s="46"/>
      <c r="G2" s="46"/>
      <c r="H2" s="46"/>
      <c r="I2" s="46"/>
      <c r="J2" s="46"/>
      <c r="K2" s="47"/>
    </row>
    <row r="3" spans="1:11" ht="84" customHeight="1">
      <c r="A3" s="48" t="s">
        <v>98</v>
      </c>
      <c r="B3" s="49"/>
      <c r="C3" s="49"/>
      <c r="D3" s="49"/>
      <c r="E3" s="49"/>
      <c r="F3" s="49"/>
      <c r="G3" s="49"/>
      <c r="H3" s="49"/>
      <c r="I3" s="49"/>
      <c r="J3" s="49"/>
      <c r="K3" s="50"/>
    </row>
    <row r="4" spans="1:11" ht="109.5" customHeight="1">
      <c r="A4" s="42" t="s">
        <v>102</v>
      </c>
      <c r="B4" s="43"/>
      <c r="C4" s="43"/>
      <c r="D4" s="43"/>
      <c r="E4" s="43"/>
      <c r="F4" s="43"/>
      <c r="G4" s="43"/>
      <c r="H4" s="43"/>
      <c r="I4" s="43"/>
      <c r="J4" s="43"/>
      <c r="K4" s="44"/>
    </row>
    <row r="5" spans="1:15" s="4" customFormat="1" ht="132" customHeight="1">
      <c r="A5" s="42" t="s">
        <v>99</v>
      </c>
      <c r="B5" s="43"/>
      <c r="C5" s="43"/>
      <c r="D5" s="43"/>
      <c r="E5" s="43"/>
      <c r="F5" s="43"/>
      <c r="G5" s="43"/>
      <c r="H5" s="43"/>
      <c r="I5" s="43"/>
      <c r="J5" s="43"/>
      <c r="K5" s="44"/>
      <c r="L5" s="6"/>
      <c r="M5" s="6"/>
      <c r="N5" s="6"/>
      <c r="O5" s="6"/>
    </row>
    <row r="6" spans="1:15" s="4" customFormat="1" ht="144.75" customHeight="1">
      <c r="A6" s="42" t="s">
        <v>97</v>
      </c>
      <c r="B6" s="43"/>
      <c r="C6" s="43"/>
      <c r="D6" s="43"/>
      <c r="E6" s="43"/>
      <c r="F6" s="43"/>
      <c r="G6" s="43"/>
      <c r="H6" s="43"/>
      <c r="I6" s="43"/>
      <c r="J6" s="43"/>
      <c r="K6" s="44"/>
      <c r="L6" s="6"/>
      <c r="M6" s="6"/>
      <c r="N6" s="6"/>
      <c r="O6" s="6"/>
    </row>
    <row r="7" spans="1:15" s="4" customFormat="1" ht="147.9" customHeight="1">
      <c r="A7" s="42" t="s">
        <v>103</v>
      </c>
      <c r="B7" s="43"/>
      <c r="C7" s="43"/>
      <c r="D7" s="43"/>
      <c r="E7" s="43"/>
      <c r="F7" s="43"/>
      <c r="G7" s="43"/>
      <c r="H7" s="43"/>
      <c r="I7" s="43"/>
      <c r="J7" s="43"/>
      <c r="K7" s="44"/>
      <c r="L7" s="6"/>
      <c r="M7" s="6"/>
      <c r="N7" s="6"/>
      <c r="O7" s="6"/>
    </row>
    <row r="8" spans="1:11" ht="48.75" customHeight="1">
      <c r="A8" s="42" t="s">
        <v>24</v>
      </c>
      <c r="B8" s="43"/>
      <c r="C8" s="43"/>
      <c r="D8" s="43"/>
      <c r="E8" s="43"/>
      <c r="F8" s="43"/>
      <c r="G8" s="43"/>
      <c r="H8" s="43"/>
      <c r="I8" s="43"/>
      <c r="J8" s="43"/>
      <c r="K8" s="44"/>
    </row>
  </sheetData>
  <mergeCells count="8">
    <mergeCell ref="A1:K1"/>
    <mergeCell ref="A8:K8"/>
    <mergeCell ref="A2:K2"/>
    <mergeCell ref="A3:K3"/>
    <mergeCell ref="A5:K5"/>
    <mergeCell ref="A6:K6"/>
    <mergeCell ref="A7:K7"/>
    <mergeCell ref="A4:K4"/>
  </mergeCells>
  <printOptions/>
  <pageMargins left="0.25" right="0.25" top="0.25" bottom="0.25" header="0.05"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5"/>
  <sheetViews>
    <sheetView zoomScale="130" zoomScaleNormal="130" zoomScaleSheetLayoutView="136" workbookViewId="0" topLeftCell="A10">
      <selection activeCell="I29" sqref="I29"/>
    </sheetView>
  </sheetViews>
  <sheetFormatPr defaultColWidth="9.140625" defaultRowHeight="15"/>
  <cols>
    <col min="1" max="1" width="15.00390625" style="1" customWidth="1"/>
    <col min="2" max="2" width="24.28125" style="1" bestFit="1" customWidth="1"/>
    <col min="3" max="3" width="11.140625" style="1" bestFit="1" customWidth="1"/>
    <col min="4" max="4" width="31.7109375" style="1" bestFit="1" customWidth="1"/>
    <col min="5" max="5" width="7.57421875" style="1" bestFit="1" customWidth="1"/>
    <col min="6" max="6" width="16.57421875" style="1" customWidth="1"/>
    <col min="7" max="7" width="13.28125" style="1" customWidth="1"/>
    <col min="8" max="8" width="5.57421875" style="1" customWidth="1"/>
    <col min="9" max="9" width="19.57421875" style="1" customWidth="1"/>
    <col min="10" max="10" width="9.140625" style="1" customWidth="1"/>
    <col min="11" max="16384" width="9.140625" style="7" customWidth="1"/>
  </cols>
  <sheetData>
    <row r="1" spans="1:9" ht="16.2">
      <c r="A1" s="55" t="s">
        <v>29</v>
      </c>
      <c r="B1" s="56"/>
      <c r="C1" s="56"/>
      <c r="D1" s="56"/>
      <c r="E1" s="56"/>
      <c r="F1" s="56"/>
      <c r="G1" s="56"/>
      <c r="H1" s="56"/>
      <c r="I1" s="57"/>
    </row>
    <row r="2" spans="1:9" ht="18" customHeight="1">
      <c r="A2" s="64" t="s">
        <v>21</v>
      </c>
      <c r="B2" s="65"/>
      <c r="C2" s="58"/>
      <c r="D2" s="59"/>
      <c r="E2" s="59"/>
      <c r="F2" s="59"/>
      <c r="G2" s="59"/>
      <c r="H2" s="59"/>
      <c r="I2" s="60"/>
    </row>
    <row r="3" spans="1:9" ht="16.2">
      <c r="A3" s="61" t="s">
        <v>39</v>
      </c>
      <c r="B3" s="62"/>
      <c r="C3" s="62"/>
      <c r="D3" s="62"/>
      <c r="E3" s="62"/>
      <c r="F3" s="62"/>
      <c r="G3" s="62"/>
      <c r="H3" s="62"/>
      <c r="I3" s="63"/>
    </row>
    <row r="4" spans="1:10" ht="26.25" customHeight="1">
      <c r="A4" s="11" t="s">
        <v>2</v>
      </c>
      <c r="B4" s="11" t="s">
        <v>12</v>
      </c>
      <c r="C4" s="11" t="s">
        <v>15</v>
      </c>
      <c r="D4" s="11" t="s">
        <v>13</v>
      </c>
      <c r="E4" s="11" t="s">
        <v>17</v>
      </c>
      <c r="F4" s="12" t="s">
        <v>14</v>
      </c>
      <c r="G4" s="12" t="s">
        <v>35</v>
      </c>
      <c r="H4" s="67" t="s">
        <v>16</v>
      </c>
      <c r="I4" s="67"/>
      <c r="J4" s="7"/>
    </row>
    <row r="5" spans="1:10" ht="15">
      <c r="A5" s="16" t="s">
        <v>45</v>
      </c>
      <c r="B5" s="30" t="s">
        <v>46</v>
      </c>
      <c r="C5" s="16"/>
      <c r="D5" s="16" t="s">
        <v>88</v>
      </c>
      <c r="E5" s="16">
        <v>6</v>
      </c>
      <c r="F5" s="16" t="s">
        <v>42</v>
      </c>
      <c r="G5" s="31"/>
      <c r="H5" s="52">
        <f>E5*G5</f>
        <v>0</v>
      </c>
      <c r="I5" s="52"/>
      <c r="J5" s="7"/>
    </row>
    <row r="6" spans="1:10" ht="15">
      <c r="A6" s="16" t="s">
        <v>45</v>
      </c>
      <c r="B6" s="30" t="s">
        <v>47</v>
      </c>
      <c r="C6" s="16"/>
      <c r="D6" s="16" t="s">
        <v>88</v>
      </c>
      <c r="E6" s="16">
        <v>22</v>
      </c>
      <c r="F6" s="16" t="s">
        <v>42</v>
      </c>
      <c r="G6" s="31"/>
      <c r="H6" s="52">
        <f>E6*G6</f>
        <v>0</v>
      </c>
      <c r="I6" s="52"/>
      <c r="J6" s="7"/>
    </row>
    <row r="7" spans="1:10" ht="15">
      <c r="A7" s="16" t="s">
        <v>45</v>
      </c>
      <c r="B7" s="30" t="s">
        <v>48</v>
      </c>
      <c r="C7" s="16"/>
      <c r="D7" s="16" t="s">
        <v>88</v>
      </c>
      <c r="E7" s="16">
        <v>3</v>
      </c>
      <c r="F7" s="16" t="s">
        <v>42</v>
      </c>
      <c r="G7" s="31"/>
      <c r="H7" s="52">
        <f aca="true" t="shared" si="0" ref="H7:H11">E7*G7</f>
        <v>0</v>
      </c>
      <c r="I7" s="52"/>
      <c r="J7" s="7"/>
    </row>
    <row r="8" spans="1:10" ht="15">
      <c r="A8" s="16" t="s">
        <v>45</v>
      </c>
      <c r="B8" s="30" t="s">
        <v>50</v>
      </c>
      <c r="C8" s="16"/>
      <c r="D8" s="16" t="s">
        <v>88</v>
      </c>
      <c r="E8" s="16">
        <v>4</v>
      </c>
      <c r="F8" s="16" t="s">
        <v>42</v>
      </c>
      <c r="G8" s="31"/>
      <c r="H8" s="52">
        <f t="shared" si="0"/>
        <v>0</v>
      </c>
      <c r="I8" s="52"/>
      <c r="J8" s="7"/>
    </row>
    <row r="9" spans="1:10" ht="15">
      <c r="A9" s="16" t="s">
        <v>45</v>
      </c>
      <c r="B9" s="30" t="s">
        <v>49</v>
      </c>
      <c r="C9" s="16"/>
      <c r="D9" s="16" t="s">
        <v>88</v>
      </c>
      <c r="E9" s="16">
        <v>39</v>
      </c>
      <c r="F9" s="16" t="s">
        <v>42</v>
      </c>
      <c r="G9" s="31"/>
      <c r="H9" s="52">
        <f t="shared" si="0"/>
        <v>0</v>
      </c>
      <c r="I9" s="52"/>
      <c r="J9" s="7"/>
    </row>
    <row r="10" spans="1:10" ht="15" customHeight="1">
      <c r="A10" s="16" t="s">
        <v>45</v>
      </c>
      <c r="B10" s="30" t="s">
        <v>51</v>
      </c>
      <c r="C10" s="16"/>
      <c r="D10" s="16" t="s">
        <v>88</v>
      </c>
      <c r="E10" s="16">
        <v>2</v>
      </c>
      <c r="F10" s="16" t="s">
        <v>42</v>
      </c>
      <c r="G10" s="31"/>
      <c r="H10" s="70">
        <f>E10*G10</f>
        <v>0</v>
      </c>
      <c r="I10" s="71"/>
      <c r="J10" s="7"/>
    </row>
    <row r="11" spans="1:10" ht="15">
      <c r="A11" s="16" t="s">
        <v>45</v>
      </c>
      <c r="B11" s="30" t="s">
        <v>49</v>
      </c>
      <c r="C11" s="16"/>
      <c r="D11" s="16" t="s">
        <v>52</v>
      </c>
      <c r="E11" s="16">
        <v>2</v>
      </c>
      <c r="F11" s="16" t="s">
        <v>42</v>
      </c>
      <c r="G11" s="31"/>
      <c r="H11" s="68">
        <f t="shared" si="0"/>
        <v>0</v>
      </c>
      <c r="I11" s="69"/>
      <c r="J11" s="7"/>
    </row>
    <row r="12" spans="1:10" ht="15" customHeight="1">
      <c r="A12" s="16" t="s">
        <v>41</v>
      </c>
      <c r="B12" s="30" t="s">
        <v>53</v>
      </c>
      <c r="C12" s="16"/>
      <c r="D12" s="16" t="s">
        <v>54</v>
      </c>
      <c r="E12" s="16">
        <v>66</v>
      </c>
      <c r="F12" s="16" t="s">
        <v>42</v>
      </c>
      <c r="G12" s="31"/>
      <c r="H12" s="70">
        <f aca="true" t="shared" si="1" ref="H12:H28">E12*G12</f>
        <v>0</v>
      </c>
      <c r="I12" s="71"/>
      <c r="J12" s="7"/>
    </row>
    <row r="13" spans="1:10" ht="15" customHeight="1">
      <c r="A13" s="16" t="s">
        <v>41</v>
      </c>
      <c r="B13" s="30" t="s">
        <v>53</v>
      </c>
      <c r="C13" s="16"/>
      <c r="D13" s="16" t="s">
        <v>55</v>
      </c>
      <c r="E13" s="16">
        <v>3</v>
      </c>
      <c r="F13" s="16" t="s">
        <v>42</v>
      </c>
      <c r="G13" s="31"/>
      <c r="H13" s="70">
        <f t="shared" si="1"/>
        <v>0</v>
      </c>
      <c r="I13" s="71"/>
      <c r="J13" s="7"/>
    </row>
    <row r="14" spans="1:10" ht="15" customHeight="1">
      <c r="A14" s="16" t="s">
        <v>41</v>
      </c>
      <c r="B14" s="30" t="s">
        <v>53</v>
      </c>
      <c r="C14" s="16"/>
      <c r="D14" s="16" t="s">
        <v>56</v>
      </c>
      <c r="E14" s="16">
        <v>5</v>
      </c>
      <c r="F14" s="16" t="s">
        <v>42</v>
      </c>
      <c r="G14" s="31"/>
      <c r="H14" s="70">
        <f t="shared" si="1"/>
        <v>0</v>
      </c>
      <c r="I14" s="71"/>
      <c r="J14" s="7"/>
    </row>
    <row r="15" spans="1:10" ht="15" customHeight="1">
      <c r="A15" s="16" t="s">
        <v>41</v>
      </c>
      <c r="B15" s="30" t="s">
        <v>53</v>
      </c>
      <c r="C15" s="16"/>
      <c r="D15" s="16" t="s">
        <v>57</v>
      </c>
      <c r="E15" s="16">
        <v>3</v>
      </c>
      <c r="F15" s="16" t="s">
        <v>42</v>
      </c>
      <c r="G15" s="31"/>
      <c r="H15" s="70">
        <f t="shared" si="1"/>
        <v>0</v>
      </c>
      <c r="I15" s="71"/>
      <c r="J15" s="7"/>
    </row>
    <row r="16" spans="1:10" ht="15" customHeight="1">
      <c r="A16" s="16" t="s">
        <v>41</v>
      </c>
      <c r="B16" s="30" t="s">
        <v>53</v>
      </c>
      <c r="C16" s="16"/>
      <c r="D16" s="16" t="s">
        <v>58</v>
      </c>
      <c r="E16" s="16">
        <v>12</v>
      </c>
      <c r="F16" s="16" t="s">
        <v>42</v>
      </c>
      <c r="G16" s="31"/>
      <c r="H16" s="70">
        <f t="shared" si="1"/>
        <v>0</v>
      </c>
      <c r="I16" s="71"/>
      <c r="J16" s="7"/>
    </row>
    <row r="17" spans="1:10" ht="15" customHeight="1">
      <c r="A17" s="16" t="s">
        <v>41</v>
      </c>
      <c r="B17" s="30" t="s">
        <v>59</v>
      </c>
      <c r="C17" s="16"/>
      <c r="D17" s="16" t="s">
        <v>58</v>
      </c>
      <c r="E17" s="16">
        <v>44</v>
      </c>
      <c r="F17" s="16" t="s">
        <v>42</v>
      </c>
      <c r="G17" s="31"/>
      <c r="H17" s="70">
        <f t="shared" si="1"/>
        <v>0</v>
      </c>
      <c r="I17" s="71"/>
      <c r="J17" s="7"/>
    </row>
    <row r="18" spans="1:10" ht="15" customHeight="1">
      <c r="A18" s="16" t="s">
        <v>41</v>
      </c>
      <c r="B18" s="30" t="s">
        <v>60</v>
      </c>
      <c r="C18" s="16"/>
      <c r="D18" s="16" t="s">
        <v>58</v>
      </c>
      <c r="E18" s="16">
        <v>40</v>
      </c>
      <c r="F18" s="16" t="s">
        <v>42</v>
      </c>
      <c r="G18" s="31"/>
      <c r="H18" s="70">
        <f t="shared" si="1"/>
        <v>0</v>
      </c>
      <c r="I18" s="71"/>
      <c r="J18" s="7"/>
    </row>
    <row r="19" spans="1:10" ht="15" customHeight="1">
      <c r="A19" s="16" t="s">
        <v>41</v>
      </c>
      <c r="B19" s="30" t="s">
        <v>61</v>
      </c>
      <c r="C19" s="16"/>
      <c r="D19" s="16" t="s">
        <v>88</v>
      </c>
      <c r="E19" s="16">
        <v>4</v>
      </c>
      <c r="F19" s="16" t="s">
        <v>42</v>
      </c>
      <c r="G19" s="31"/>
      <c r="H19" s="70">
        <f t="shared" si="1"/>
        <v>0</v>
      </c>
      <c r="I19" s="71"/>
      <c r="J19" s="7"/>
    </row>
    <row r="20" spans="1:10" ht="15" customHeight="1">
      <c r="A20" s="16" t="s">
        <v>62</v>
      </c>
      <c r="B20" s="32" t="s">
        <v>63</v>
      </c>
      <c r="C20" s="16"/>
      <c r="D20" s="16" t="s">
        <v>88</v>
      </c>
      <c r="E20" s="16">
        <v>1</v>
      </c>
      <c r="F20" s="16" t="s">
        <v>42</v>
      </c>
      <c r="G20" s="31"/>
      <c r="H20" s="70">
        <f t="shared" si="1"/>
        <v>0</v>
      </c>
      <c r="I20" s="71"/>
      <c r="J20" s="7"/>
    </row>
    <row r="21" spans="1:10" ht="15" customHeight="1">
      <c r="A21" s="16" t="s">
        <v>64</v>
      </c>
      <c r="B21" s="32" t="s">
        <v>65</v>
      </c>
      <c r="C21" s="16"/>
      <c r="D21" s="16" t="s">
        <v>88</v>
      </c>
      <c r="E21" s="16">
        <v>6</v>
      </c>
      <c r="F21" s="16" t="s">
        <v>42</v>
      </c>
      <c r="G21" s="31"/>
      <c r="H21" s="70">
        <f t="shared" si="1"/>
        <v>0</v>
      </c>
      <c r="I21" s="71"/>
      <c r="J21" s="7"/>
    </row>
    <row r="22" spans="1:10" ht="15" customHeight="1">
      <c r="A22" s="16" t="s">
        <v>64</v>
      </c>
      <c r="B22" s="32" t="s">
        <v>66</v>
      </c>
      <c r="C22" s="16"/>
      <c r="D22" s="16" t="s">
        <v>88</v>
      </c>
      <c r="E22" s="16">
        <v>7</v>
      </c>
      <c r="F22" s="16" t="s">
        <v>42</v>
      </c>
      <c r="G22" s="31"/>
      <c r="H22" s="70">
        <f t="shared" si="1"/>
        <v>0</v>
      </c>
      <c r="I22" s="71"/>
      <c r="J22" s="7"/>
    </row>
    <row r="23" spans="1:10" ht="15" customHeight="1">
      <c r="A23" s="16" t="s">
        <v>4</v>
      </c>
      <c r="B23" s="32" t="s">
        <v>67</v>
      </c>
      <c r="C23" s="16"/>
      <c r="D23" s="16" t="s">
        <v>88</v>
      </c>
      <c r="E23" s="16">
        <v>32</v>
      </c>
      <c r="F23" s="16" t="s">
        <v>42</v>
      </c>
      <c r="G23" s="31"/>
      <c r="H23" s="70">
        <f t="shared" si="1"/>
        <v>0</v>
      </c>
      <c r="I23" s="71"/>
      <c r="J23" s="7"/>
    </row>
    <row r="24" spans="1:10" ht="15" customHeight="1">
      <c r="A24" s="16" t="s">
        <v>68</v>
      </c>
      <c r="B24" s="32" t="s">
        <v>69</v>
      </c>
      <c r="C24" s="16"/>
      <c r="D24" s="16" t="s">
        <v>70</v>
      </c>
      <c r="E24" s="16">
        <v>39</v>
      </c>
      <c r="F24" s="16" t="s">
        <v>42</v>
      </c>
      <c r="G24" s="31"/>
      <c r="H24" s="70">
        <f t="shared" si="1"/>
        <v>0</v>
      </c>
      <c r="I24" s="71"/>
      <c r="J24" s="7"/>
    </row>
    <row r="25" spans="1:10" ht="15" customHeight="1">
      <c r="A25" s="16" t="s">
        <v>71</v>
      </c>
      <c r="B25" s="32" t="s">
        <v>69</v>
      </c>
      <c r="C25" s="16"/>
      <c r="D25" s="16" t="s">
        <v>88</v>
      </c>
      <c r="E25" s="16">
        <v>6</v>
      </c>
      <c r="F25" s="16" t="s">
        <v>42</v>
      </c>
      <c r="G25" s="31"/>
      <c r="H25" s="70">
        <f t="shared" si="1"/>
        <v>0</v>
      </c>
      <c r="I25" s="71"/>
      <c r="J25" s="7"/>
    </row>
    <row r="26" spans="1:10" ht="15" customHeight="1">
      <c r="A26" s="16" t="s">
        <v>72</v>
      </c>
      <c r="B26" s="32" t="s">
        <v>69</v>
      </c>
      <c r="C26" s="16"/>
      <c r="D26" s="16" t="s">
        <v>88</v>
      </c>
      <c r="E26" s="16">
        <v>1</v>
      </c>
      <c r="F26" s="16" t="s">
        <v>42</v>
      </c>
      <c r="G26" s="31"/>
      <c r="H26" s="70">
        <f t="shared" si="1"/>
        <v>0</v>
      </c>
      <c r="I26" s="71"/>
      <c r="J26" s="7"/>
    </row>
    <row r="27" spans="1:10" ht="15" customHeight="1">
      <c r="A27" s="16" t="s">
        <v>73</v>
      </c>
      <c r="B27" s="32" t="s">
        <v>91</v>
      </c>
      <c r="C27" s="16"/>
      <c r="D27" s="16" t="s">
        <v>88</v>
      </c>
      <c r="E27" s="16">
        <v>4</v>
      </c>
      <c r="F27" s="16" t="s">
        <v>42</v>
      </c>
      <c r="G27" s="31"/>
      <c r="H27" s="70">
        <f t="shared" si="1"/>
        <v>0</v>
      </c>
      <c r="I27" s="71"/>
      <c r="J27" s="7"/>
    </row>
    <row r="28" spans="1:10" ht="15" customHeight="1">
      <c r="A28" s="16" t="s">
        <v>45</v>
      </c>
      <c r="B28" s="32" t="s">
        <v>74</v>
      </c>
      <c r="C28" s="16"/>
      <c r="D28" s="16" t="s">
        <v>88</v>
      </c>
      <c r="E28" s="16">
        <v>6</v>
      </c>
      <c r="F28" s="16" t="s">
        <v>42</v>
      </c>
      <c r="G28" s="31"/>
      <c r="H28" s="70">
        <f t="shared" si="1"/>
        <v>0</v>
      </c>
      <c r="I28" s="71"/>
      <c r="J28" s="7"/>
    </row>
    <row r="29" spans="1:10" ht="15" customHeight="1">
      <c r="A29" s="16" t="s">
        <v>94</v>
      </c>
      <c r="B29" s="32" t="s">
        <v>95</v>
      </c>
      <c r="C29" s="16"/>
      <c r="D29" s="16" t="s">
        <v>88</v>
      </c>
      <c r="E29" s="16">
        <v>3</v>
      </c>
      <c r="F29" s="16" t="s">
        <v>42</v>
      </c>
      <c r="G29" s="31"/>
      <c r="H29" s="37"/>
      <c r="I29" s="38">
        <f>G29*E29</f>
        <v>0</v>
      </c>
      <c r="J29" s="7"/>
    </row>
    <row r="30" spans="1:9" ht="15" customHeight="1">
      <c r="A30" s="66" t="s">
        <v>22</v>
      </c>
      <c r="B30" s="66"/>
      <c r="C30" s="66"/>
      <c r="D30" s="66"/>
      <c r="E30" s="33">
        <f>SUM(E5:E29)</f>
        <v>360</v>
      </c>
      <c r="F30" s="51" t="s">
        <v>26</v>
      </c>
      <c r="G30" s="51"/>
      <c r="H30" s="52">
        <f>SUM(H5:I28)</f>
        <v>0</v>
      </c>
      <c r="I30" s="52"/>
    </row>
    <row r="31" spans="1:9" ht="18" customHeight="1">
      <c r="A31" s="53" t="s">
        <v>89</v>
      </c>
      <c r="B31" s="54"/>
      <c r="C31" s="54"/>
      <c r="D31" s="54"/>
      <c r="E31" s="54"/>
      <c r="F31" s="54"/>
      <c r="G31" s="54"/>
      <c r="H31" s="54"/>
      <c r="I31" s="27">
        <f>H30</f>
        <v>0</v>
      </c>
    </row>
    <row r="32" spans="2:10" ht="15">
      <c r="B32" s="7"/>
      <c r="C32" s="7"/>
      <c r="D32" s="7"/>
      <c r="E32" s="7"/>
      <c r="F32" s="7"/>
      <c r="G32" s="7"/>
      <c r="H32" s="7"/>
      <c r="I32" s="7"/>
      <c r="J32" s="7"/>
    </row>
    <row r="33" spans="2:10" ht="15">
      <c r="B33" s="7"/>
      <c r="C33" s="7"/>
      <c r="D33" s="7"/>
      <c r="E33" s="7"/>
      <c r="F33" s="7"/>
      <c r="G33" s="7"/>
      <c r="H33" s="7"/>
      <c r="I33" s="7"/>
      <c r="J33" s="7"/>
    </row>
    <row r="34" spans="1:10" ht="25.5" customHeight="1">
      <c r="A34" s="7"/>
      <c r="B34" s="7"/>
      <c r="C34" s="7"/>
      <c r="D34" s="7"/>
      <c r="E34" s="7"/>
      <c r="F34" s="7"/>
      <c r="G34" s="7"/>
      <c r="H34" s="7"/>
      <c r="I34" s="7"/>
      <c r="J34" s="7"/>
    </row>
    <row r="35" spans="1:10" ht="15">
      <c r="A35" s="7"/>
      <c r="B35" s="7"/>
      <c r="C35" s="7"/>
      <c r="D35" s="7"/>
      <c r="E35" s="7"/>
      <c r="F35" s="7"/>
      <c r="G35" s="7"/>
      <c r="H35" s="7"/>
      <c r="I35" s="7"/>
      <c r="J35" s="7"/>
    </row>
    <row r="36" spans="1:10" ht="15">
      <c r="A36" s="7"/>
      <c r="B36" s="7"/>
      <c r="C36" s="7"/>
      <c r="D36" s="7"/>
      <c r="E36" s="7"/>
      <c r="F36" s="7"/>
      <c r="G36" s="7"/>
      <c r="H36" s="7"/>
      <c r="I36" s="7"/>
      <c r="J36" s="7"/>
    </row>
    <row r="37" spans="1:10" ht="15">
      <c r="A37" s="7"/>
      <c r="B37" s="7"/>
      <c r="C37" s="7"/>
      <c r="D37" s="7"/>
      <c r="E37" s="7"/>
      <c r="F37" s="7"/>
      <c r="G37" s="7"/>
      <c r="H37" s="7"/>
      <c r="I37" s="7"/>
      <c r="J37" s="7"/>
    </row>
    <row r="38" spans="2:10" ht="18" customHeight="1">
      <c r="B38" s="7"/>
      <c r="C38" s="7"/>
      <c r="D38" s="7"/>
      <c r="E38" s="7"/>
      <c r="F38" s="7"/>
      <c r="G38" s="7"/>
      <c r="H38" s="7"/>
      <c r="I38" s="7"/>
      <c r="J38" s="7"/>
    </row>
    <row r="39" spans="2:10" ht="15">
      <c r="B39" s="7"/>
      <c r="C39" s="7"/>
      <c r="D39" s="7"/>
      <c r="E39" s="7"/>
      <c r="F39" s="7"/>
      <c r="G39" s="7"/>
      <c r="H39" s="7"/>
      <c r="I39" s="7"/>
      <c r="J39" s="7"/>
    </row>
    <row r="40" spans="2:10" ht="15">
      <c r="B40" s="7"/>
      <c r="C40" s="7"/>
      <c r="D40" s="7"/>
      <c r="E40" s="7"/>
      <c r="F40" s="7"/>
      <c r="G40" s="7"/>
      <c r="H40" s="7"/>
      <c r="I40" s="7"/>
      <c r="J40" s="7"/>
    </row>
    <row r="41" spans="1:10" ht="25.5" customHeight="1">
      <c r="A41" s="7"/>
      <c r="B41" s="7"/>
      <c r="C41" s="7"/>
      <c r="D41" s="7"/>
      <c r="E41" s="7"/>
      <c r="F41" s="7"/>
      <c r="G41" s="7"/>
      <c r="H41" s="7"/>
      <c r="I41" s="7"/>
      <c r="J41" s="7"/>
    </row>
    <row r="42" spans="1:10" ht="15">
      <c r="A42" s="7"/>
      <c r="B42" s="7"/>
      <c r="C42" s="7"/>
      <c r="D42" s="7"/>
      <c r="E42" s="7"/>
      <c r="F42" s="7"/>
      <c r="G42" s="7"/>
      <c r="H42" s="7"/>
      <c r="I42" s="7"/>
      <c r="J42" s="7"/>
    </row>
    <row r="43" spans="1:10" ht="15">
      <c r="A43" s="7"/>
      <c r="B43" s="7"/>
      <c r="C43" s="7"/>
      <c r="D43" s="7"/>
      <c r="E43" s="7"/>
      <c r="F43" s="7"/>
      <c r="G43" s="7"/>
      <c r="H43" s="7"/>
      <c r="I43" s="7"/>
      <c r="J43" s="7"/>
    </row>
    <row r="44" spans="1:10" ht="15">
      <c r="A44" s="7"/>
      <c r="B44" s="7"/>
      <c r="C44" s="7"/>
      <c r="D44" s="7"/>
      <c r="E44" s="7"/>
      <c r="F44" s="7"/>
      <c r="G44" s="7"/>
      <c r="H44" s="7"/>
      <c r="I44" s="7"/>
      <c r="J44" s="7"/>
    </row>
    <row r="45" spans="2:10" ht="18" customHeight="1">
      <c r="B45" s="7"/>
      <c r="C45" s="7"/>
      <c r="D45" s="7"/>
      <c r="E45" s="7"/>
      <c r="F45" s="7"/>
      <c r="G45" s="7"/>
      <c r="H45" s="7"/>
      <c r="I45" s="7"/>
      <c r="J45" s="7"/>
    </row>
    <row r="46" s="1" customFormat="1" ht="30" customHeight="1"/>
  </sheetData>
  <mergeCells count="33">
    <mergeCell ref="H27:I27"/>
    <mergeCell ref="H28:I28"/>
    <mergeCell ref="H21:I21"/>
    <mergeCell ref="H22:I22"/>
    <mergeCell ref="H23:I23"/>
    <mergeCell ref="H24:I24"/>
    <mergeCell ref="H25:I25"/>
    <mergeCell ref="H17:I17"/>
    <mergeCell ref="H18:I18"/>
    <mergeCell ref="H19:I19"/>
    <mergeCell ref="H20:I20"/>
    <mergeCell ref="H26:I26"/>
    <mergeCell ref="H12:I12"/>
    <mergeCell ref="H13:I13"/>
    <mergeCell ref="H14:I14"/>
    <mergeCell ref="H15:I15"/>
    <mergeCell ref="H16:I16"/>
    <mergeCell ref="F30:G30"/>
    <mergeCell ref="H30:I30"/>
    <mergeCell ref="A31:H31"/>
    <mergeCell ref="A1:I1"/>
    <mergeCell ref="C2:I2"/>
    <mergeCell ref="A3:I3"/>
    <mergeCell ref="A2:B2"/>
    <mergeCell ref="A30:D30"/>
    <mergeCell ref="H4:I4"/>
    <mergeCell ref="H5:I5"/>
    <mergeCell ref="H6:I6"/>
    <mergeCell ref="H7:I7"/>
    <mergeCell ref="H8:I8"/>
    <mergeCell ref="H9:I9"/>
    <mergeCell ref="H11:I11"/>
    <mergeCell ref="H10:I10"/>
  </mergeCells>
  <printOptions/>
  <pageMargins left="0.45" right="0.45" top="0.75" bottom="0.75" header="0.3" footer="0.3"/>
  <pageSetup fitToHeight="1" fitToWidth="1" horizontalDpi="600" verticalDpi="600" orientation="landscape" scale="8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
  <sheetViews>
    <sheetView zoomScale="130" zoomScaleNormal="130" workbookViewId="0" topLeftCell="A1">
      <selection activeCell="F18" sqref="F18"/>
    </sheetView>
  </sheetViews>
  <sheetFormatPr defaultColWidth="9.140625" defaultRowHeight="15"/>
  <cols>
    <col min="1" max="1" width="9.8515625" style="3" customWidth="1"/>
    <col min="2" max="2" width="15.57421875" style="1" customWidth="1"/>
    <col min="3" max="3" width="32.8515625" style="4" customWidth="1"/>
    <col min="4" max="4" width="10.28125" style="1" bestFit="1" customWidth="1"/>
    <col min="5" max="5" width="6.00390625" style="1" bestFit="1" customWidth="1"/>
    <col min="6" max="6" width="27.7109375" style="1" customWidth="1"/>
    <col min="7" max="7" width="4.00390625" style="1" customWidth="1"/>
    <col min="8" max="8" width="3.421875" style="1" customWidth="1"/>
    <col min="9" max="16384" width="9.140625" style="1" customWidth="1"/>
  </cols>
  <sheetData>
    <row r="1" spans="1:6" ht="20.1" customHeight="1">
      <c r="A1" s="55" t="s">
        <v>38</v>
      </c>
      <c r="B1" s="56"/>
      <c r="C1" s="56"/>
      <c r="D1" s="56"/>
      <c r="E1" s="56"/>
      <c r="F1" s="57"/>
    </row>
    <row r="2" spans="1:6" ht="18" customHeight="1">
      <c r="A2" s="72" t="s">
        <v>21</v>
      </c>
      <c r="B2" s="73"/>
      <c r="C2" s="74"/>
      <c r="D2" s="75"/>
      <c r="E2" s="76"/>
      <c r="F2" s="77"/>
    </row>
    <row r="3" spans="1:6" ht="15">
      <c r="A3" s="13" t="s">
        <v>7</v>
      </c>
      <c r="B3" s="13" t="s">
        <v>2</v>
      </c>
      <c r="C3" s="13" t="s">
        <v>0</v>
      </c>
      <c r="D3" s="13" t="s">
        <v>8</v>
      </c>
      <c r="E3" s="13" t="s">
        <v>1</v>
      </c>
      <c r="F3" s="13" t="s">
        <v>20</v>
      </c>
    </row>
    <row r="4" spans="1:6" ht="113.4">
      <c r="A4" s="24">
        <v>1</v>
      </c>
      <c r="B4" s="24" t="s">
        <v>85</v>
      </c>
      <c r="C4" s="26" t="s">
        <v>92</v>
      </c>
      <c r="D4" s="24">
        <v>25</v>
      </c>
      <c r="E4" s="24" t="s">
        <v>5</v>
      </c>
      <c r="F4" s="23"/>
    </row>
    <row r="5" spans="1:6" ht="15">
      <c r="A5" s="78" t="s">
        <v>87</v>
      </c>
      <c r="B5" s="79"/>
      <c r="C5" s="79"/>
      <c r="D5" s="79"/>
      <c r="E5" s="80"/>
      <c r="F5" s="22">
        <f>F4*D4</f>
        <v>0</v>
      </c>
    </row>
  </sheetData>
  <mergeCells count="4">
    <mergeCell ref="A1:F1"/>
    <mergeCell ref="A2:C2"/>
    <mergeCell ref="D2:F2"/>
    <mergeCell ref="A5:E5"/>
  </mergeCells>
  <printOptions/>
  <pageMargins left="0.25" right="0.25" top="0.25" bottom="0.25" header="0.05"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8"/>
  <sheetViews>
    <sheetView zoomScale="142" zoomScaleNormal="142" workbookViewId="0" topLeftCell="A1">
      <selection activeCell="F19" sqref="F19"/>
    </sheetView>
  </sheetViews>
  <sheetFormatPr defaultColWidth="9.140625" defaultRowHeight="15"/>
  <cols>
    <col min="1" max="1" width="10.00390625" style="1" customWidth="1"/>
    <col min="2" max="2" width="16.140625" style="1" customWidth="1"/>
    <col min="3" max="3" width="32.8515625" style="1" customWidth="1"/>
    <col min="4" max="4" width="10.7109375" style="1" customWidth="1"/>
    <col min="5" max="5" width="5.28125" style="1" bestFit="1" customWidth="1"/>
    <col min="6" max="6" width="10.28125" style="1" customWidth="1"/>
    <col min="7" max="7" width="14.140625" style="1" customWidth="1"/>
    <col min="8" max="8" width="7.8515625" style="1" customWidth="1"/>
    <col min="9" max="16384" width="9.140625" style="1" customWidth="1"/>
  </cols>
  <sheetData>
    <row r="1" spans="1:7" ht="20.1" customHeight="1">
      <c r="A1" s="55" t="s">
        <v>37</v>
      </c>
      <c r="B1" s="56"/>
      <c r="C1" s="56"/>
      <c r="D1" s="56"/>
      <c r="E1" s="56"/>
      <c r="F1" s="56"/>
      <c r="G1" s="57"/>
    </row>
    <row r="2" spans="1:7" ht="18" customHeight="1">
      <c r="A2" s="81" t="s">
        <v>21</v>
      </c>
      <c r="B2" s="82"/>
      <c r="C2" s="83"/>
      <c r="D2" s="75" t="s">
        <v>40</v>
      </c>
      <c r="E2" s="76"/>
      <c r="F2" s="76"/>
      <c r="G2" s="77"/>
    </row>
    <row r="3" spans="1:7" ht="25.2">
      <c r="A3" s="13" t="s">
        <v>7</v>
      </c>
      <c r="B3" s="13" t="s">
        <v>2</v>
      </c>
      <c r="C3" s="13" t="s">
        <v>0</v>
      </c>
      <c r="D3" s="13" t="s">
        <v>8</v>
      </c>
      <c r="E3" s="13" t="s">
        <v>1</v>
      </c>
      <c r="F3" s="13" t="s">
        <v>23</v>
      </c>
      <c r="G3" s="13" t="s">
        <v>3</v>
      </c>
    </row>
    <row r="4" spans="1:7" ht="38.1" customHeight="1">
      <c r="A4" s="16">
        <v>1</v>
      </c>
      <c r="B4" s="16" t="s">
        <v>6</v>
      </c>
      <c r="C4" s="17" t="s">
        <v>9</v>
      </c>
      <c r="D4" s="25">
        <v>11</v>
      </c>
      <c r="E4" s="25" t="s">
        <v>11</v>
      </c>
      <c r="F4" s="23"/>
      <c r="G4" s="19">
        <f>D4*F4</f>
        <v>0</v>
      </c>
    </row>
    <row r="5" spans="1:7" ht="27" customHeight="1">
      <c r="A5" s="16">
        <v>2</v>
      </c>
      <c r="B5" s="16" t="s">
        <v>6</v>
      </c>
      <c r="C5" s="17" t="s">
        <v>10</v>
      </c>
      <c r="D5" s="25">
        <v>18</v>
      </c>
      <c r="E5" s="25" t="s">
        <v>11</v>
      </c>
      <c r="F5" s="23"/>
      <c r="G5" s="19">
        <f>D5*F5</f>
        <v>0</v>
      </c>
    </row>
    <row r="6" spans="1:7" ht="27" customHeight="1">
      <c r="A6" s="53" t="s">
        <v>34</v>
      </c>
      <c r="B6" s="90"/>
      <c r="C6" s="90"/>
      <c r="D6" s="90"/>
      <c r="E6" s="90"/>
      <c r="F6" s="91"/>
      <c r="G6" s="19">
        <f>G5+G4</f>
        <v>0</v>
      </c>
    </row>
    <row r="7" spans="1:7" ht="21" customHeight="1">
      <c r="A7" s="87" t="s">
        <v>36</v>
      </c>
      <c r="B7" s="88"/>
      <c r="C7" s="88"/>
      <c r="D7" s="88"/>
      <c r="E7" s="88"/>
      <c r="F7" s="89"/>
      <c r="G7" s="19" t="e">
        <f>#REF!</f>
        <v>#REF!</v>
      </c>
    </row>
    <row r="8" spans="1:7" ht="15" customHeight="1">
      <c r="A8" s="84" t="s">
        <v>25</v>
      </c>
      <c r="B8" s="85"/>
      <c r="C8" s="85"/>
      <c r="D8" s="85"/>
      <c r="E8" s="85"/>
      <c r="F8" s="86"/>
      <c r="G8" s="22" t="e">
        <f>G4+G5-G7</f>
        <v>#REF!</v>
      </c>
    </row>
  </sheetData>
  <mergeCells count="6">
    <mergeCell ref="A1:G1"/>
    <mergeCell ref="A2:C2"/>
    <mergeCell ref="D2:G2"/>
    <mergeCell ref="A8:F8"/>
    <mergeCell ref="A7:F7"/>
    <mergeCell ref="A6:F6"/>
  </mergeCells>
  <printOptions/>
  <pageMargins left="0.25" right="0.25" top="0.25" bottom="0.25" header="0.05"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1"/>
  <sheetViews>
    <sheetView zoomScale="130" zoomScaleNormal="130" workbookViewId="0" topLeftCell="A1">
      <selection activeCell="E24" sqref="E24"/>
    </sheetView>
  </sheetViews>
  <sheetFormatPr defaultColWidth="9.140625" defaultRowHeight="15"/>
  <cols>
    <col min="1" max="1" width="9.8515625" style="3" customWidth="1"/>
    <col min="2" max="2" width="13.8515625" style="1" customWidth="1"/>
    <col min="3" max="3" width="34.57421875" style="4" customWidth="1"/>
    <col min="4" max="4" width="9.28125" style="1" bestFit="1" customWidth="1"/>
    <col min="5" max="5" width="5.57421875" style="1" bestFit="1" customWidth="1"/>
    <col min="6" max="6" width="12.00390625" style="1" bestFit="1" customWidth="1"/>
    <col min="7" max="7" width="15.00390625" style="1" customWidth="1"/>
    <col min="8" max="8" width="5.00390625" style="1" customWidth="1"/>
    <col min="9" max="9" width="3.421875" style="1" customWidth="1"/>
    <col min="10" max="16384" width="9.140625" style="1" customWidth="1"/>
  </cols>
  <sheetData>
    <row r="1" spans="1:7" ht="20.1" customHeight="1">
      <c r="A1" s="55" t="s">
        <v>44</v>
      </c>
      <c r="B1" s="56"/>
      <c r="C1" s="56"/>
      <c r="D1" s="56"/>
      <c r="E1" s="56"/>
      <c r="F1" s="56"/>
      <c r="G1" s="57"/>
    </row>
    <row r="2" spans="1:7" ht="18" customHeight="1">
      <c r="A2" s="94" t="s">
        <v>21</v>
      </c>
      <c r="B2" s="95"/>
      <c r="C2" s="95"/>
      <c r="D2" s="58"/>
      <c r="E2" s="59"/>
      <c r="F2" s="59"/>
      <c r="G2" s="60"/>
    </row>
    <row r="3" spans="1:7" ht="25.2">
      <c r="A3" s="9" t="s">
        <v>7</v>
      </c>
      <c r="B3" s="9" t="s">
        <v>2</v>
      </c>
      <c r="C3" s="9" t="s">
        <v>0</v>
      </c>
      <c r="D3" s="9" t="s">
        <v>8</v>
      </c>
      <c r="E3" s="9" t="s">
        <v>1</v>
      </c>
      <c r="F3" s="9" t="s">
        <v>20</v>
      </c>
      <c r="G3" s="9" t="s">
        <v>28</v>
      </c>
    </row>
    <row r="4" spans="1:7" ht="15">
      <c r="A4" s="2">
        <v>1</v>
      </c>
      <c r="B4" s="29" t="s">
        <v>76</v>
      </c>
      <c r="C4" s="21" t="s">
        <v>75</v>
      </c>
      <c r="D4" s="2">
        <v>150</v>
      </c>
      <c r="E4" s="2" t="s">
        <v>5</v>
      </c>
      <c r="F4" s="20"/>
      <c r="G4" s="14">
        <f aca="true" t="shared" si="0" ref="G4:G9">D4*F4</f>
        <v>0</v>
      </c>
    </row>
    <row r="5" spans="1:7" ht="15">
      <c r="A5" s="2">
        <v>2</v>
      </c>
      <c r="B5" s="29" t="s">
        <v>76</v>
      </c>
      <c r="C5" s="21" t="s">
        <v>78</v>
      </c>
      <c r="D5" s="2">
        <v>50</v>
      </c>
      <c r="E5" s="2" t="s">
        <v>5</v>
      </c>
      <c r="F5" s="20"/>
      <c r="G5" s="14">
        <f t="shared" si="0"/>
        <v>0</v>
      </c>
    </row>
    <row r="6" spans="1:7" ht="25.2">
      <c r="A6" s="2">
        <v>3</v>
      </c>
      <c r="B6" s="29" t="s">
        <v>77</v>
      </c>
      <c r="C6" s="21" t="s">
        <v>79</v>
      </c>
      <c r="D6" s="2">
        <v>35</v>
      </c>
      <c r="E6" s="2" t="s">
        <v>5</v>
      </c>
      <c r="F6" s="20"/>
      <c r="G6" s="14">
        <f t="shared" si="0"/>
        <v>0</v>
      </c>
    </row>
    <row r="7" spans="1:7" ht="25.2">
      <c r="A7" s="2">
        <v>4</v>
      </c>
      <c r="B7" s="29" t="s">
        <v>80</v>
      </c>
      <c r="C7" s="21" t="s">
        <v>81</v>
      </c>
      <c r="D7" s="2">
        <v>35</v>
      </c>
      <c r="E7" s="2" t="s">
        <v>5</v>
      </c>
      <c r="F7" s="20"/>
      <c r="G7" s="14">
        <f t="shared" si="0"/>
        <v>0</v>
      </c>
    </row>
    <row r="8" spans="1:7" ht="25.2">
      <c r="A8" s="2">
        <v>5</v>
      </c>
      <c r="B8" s="29" t="s">
        <v>82</v>
      </c>
      <c r="C8" s="21" t="s">
        <v>93</v>
      </c>
      <c r="D8" s="2">
        <v>32</v>
      </c>
      <c r="E8" s="2" t="s">
        <v>5</v>
      </c>
      <c r="F8" s="20"/>
      <c r="G8" s="14">
        <f>D8*F8</f>
        <v>0</v>
      </c>
    </row>
    <row r="9" spans="1:7" ht="26.4">
      <c r="A9" s="2">
        <v>6</v>
      </c>
      <c r="B9" s="29" t="s">
        <v>83</v>
      </c>
      <c r="C9" s="28" t="s">
        <v>84</v>
      </c>
      <c r="D9" s="2">
        <v>6</v>
      </c>
      <c r="E9" s="2" t="s">
        <v>5</v>
      </c>
      <c r="F9" s="20"/>
      <c r="G9" s="14">
        <f t="shared" si="0"/>
        <v>0</v>
      </c>
    </row>
    <row r="10" spans="1:7" ht="15">
      <c r="A10" s="92" t="s">
        <v>31</v>
      </c>
      <c r="B10" s="54"/>
      <c r="C10" s="54"/>
      <c r="D10" s="54"/>
      <c r="E10" s="54"/>
      <c r="F10" s="93"/>
      <c r="G10" s="22">
        <f>SUM(G4:G9)</f>
        <v>0</v>
      </c>
    </row>
    <row r="11" spans="1:7" s="4" customFormat="1" ht="15">
      <c r="A11" s="3"/>
      <c r="B11" s="1"/>
      <c r="D11" s="1"/>
      <c r="E11" s="1"/>
      <c r="F11" s="1"/>
      <c r="G11" s="1"/>
    </row>
    <row r="19" ht="21.75" customHeight="1"/>
  </sheetData>
  <mergeCells count="4">
    <mergeCell ref="A1:G1"/>
    <mergeCell ref="A10:F10"/>
    <mergeCell ref="A2:C2"/>
    <mergeCell ref="D2:G2"/>
  </mergeCells>
  <printOptions/>
  <pageMargins left="0.25" right="0.25" top="0.25" bottom="0.25" header="0.05"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CB68E-97FD-46E7-82EB-485860B1636B}">
  <dimension ref="A1:G5"/>
  <sheetViews>
    <sheetView zoomScale="130" zoomScaleNormal="130" workbookViewId="0" topLeftCell="A1">
      <selection activeCell="D3" sqref="D3"/>
    </sheetView>
  </sheetViews>
  <sheetFormatPr defaultColWidth="9.140625" defaultRowHeight="15"/>
  <cols>
    <col min="3" max="3" width="13.421875" style="0" bestFit="1" customWidth="1"/>
  </cols>
  <sheetData>
    <row r="1" spans="1:7" ht="15">
      <c r="A1" s="94" t="s">
        <v>21</v>
      </c>
      <c r="B1" s="95"/>
      <c r="C1" s="95"/>
      <c r="D1" s="58"/>
      <c r="E1" s="59"/>
      <c r="F1" s="59"/>
      <c r="G1" s="60"/>
    </row>
    <row r="2" spans="1:7" ht="37.8">
      <c r="A2" s="9" t="s">
        <v>7</v>
      </c>
      <c r="B2" s="9" t="s">
        <v>2</v>
      </c>
      <c r="C2" s="9" t="s">
        <v>0</v>
      </c>
      <c r="D2" s="9" t="s">
        <v>8</v>
      </c>
      <c r="E2" s="9" t="s">
        <v>1</v>
      </c>
      <c r="F2" s="9" t="s">
        <v>20</v>
      </c>
      <c r="G2" s="9" t="s">
        <v>28</v>
      </c>
    </row>
    <row r="3" spans="1:7" ht="50.4">
      <c r="A3" s="2">
        <v>1</v>
      </c>
      <c r="B3" s="29" t="s">
        <v>86</v>
      </c>
      <c r="C3" s="21" t="s">
        <v>101</v>
      </c>
      <c r="D3" s="2">
        <v>6</v>
      </c>
      <c r="E3" s="2" t="s">
        <v>100</v>
      </c>
      <c r="F3" s="20"/>
      <c r="G3" s="14">
        <f aca="true" t="shared" si="0" ref="G3">D3*F3</f>
        <v>0</v>
      </c>
    </row>
    <row r="4" ht="15">
      <c r="G4" s="14"/>
    </row>
    <row r="5" ht="15">
      <c r="G5" s="14"/>
    </row>
  </sheetData>
  <mergeCells count="2">
    <mergeCell ref="A1:C1"/>
    <mergeCell ref="D1:G1"/>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8"/>
  <sheetViews>
    <sheetView zoomScale="172" zoomScaleNormal="172" workbookViewId="0" topLeftCell="A1">
      <selection activeCell="B4" sqref="B4"/>
    </sheetView>
  </sheetViews>
  <sheetFormatPr defaultColWidth="9.140625" defaultRowHeight="15"/>
  <cols>
    <col min="1" max="1" width="46.421875" style="1" customWidth="1"/>
    <col min="2" max="2" width="25.8515625" style="1" customWidth="1"/>
    <col min="3" max="16384" width="9.140625" style="1" customWidth="1"/>
  </cols>
  <sheetData>
    <row r="1" spans="1:2" ht="20.1" customHeight="1">
      <c r="A1" s="55" t="s">
        <v>30</v>
      </c>
      <c r="B1" s="57"/>
    </row>
    <row r="2" spans="1:3" ht="18" customHeight="1">
      <c r="A2" s="15" t="s">
        <v>21</v>
      </c>
      <c r="B2" s="10"/>
      <c r="C2" s="8"/>
    </row>
    <row r="3" spans="1:2" ht="15">
      <c r="A3" s="9" t="s">
        <v>18</v>
      </c>
      <c r="B3" s="9" t="s">
        <v>19</v>
      </c>
    </row>
    <row r="4" spans="1:2" ht="15">
      <c r="A4" s="18" t="s">
        <v>27</v>
      </c>
      <c r="B4" s="36">
        <f>'3 - 5.56 M4 Mil Spec Ri'!F5</f>
        <v>0</v>
      </c>
    </row>
    <row r="5" spans="1:2" ht="15">
      <c r="A5" s="18" t="s">
        <v>31</v>
      </c>
      <c r="B5" s="36">
        <f>'4 - Accessories'!G10</f>
        <v>0</v>
      </c>
    </row>
    <row r="6" spans="1:2" ht="15">
      <c r="A6" s="18" t="s">
        <v>90</v>
      </c>
      <c r="B6" s="36">
        <f>'5 - Training'!G3</f>
        <v>0</v>
      </c>
    </row>
    <row r="7" spans="1:2" ht="25.2">
      <c r="A7" s="34" t="s">
        <v>43</v>
      </c>
      <c r="B7" s="36">
        <f>'2- Trade-in'!I31</f>
        <v>0</v>
      </c>
    </row>
    <row r="8" spans="1:2" ht="15">
      <c r="A8" s="35" t="s">
        <v>32</v>
      </c>
      <c r="B8" s="36">
        <f>(B4+B5+B6)-B7</f>
        <v>0</v>
      </c>
    </row>
  </sheetData>
  <mergeCells count="1">
    <mergeCell ref="A1:B1"/>
  </mergeCells>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BD4DE2A327EDE540BB2C5903562BE910" ma:contentTypeVersion="1" ma:contentTypeDescription="Create a new document." ma:contentTypeScope="" ma:versionID="e79b42973521766a8b4e8f35f64d79b1">
  <xsd:schema xmlns:xsd="http://www.w3.org/2001/XMLSchema" xmlns:xs="http://www.w3.org/2001/XMLSchema" xmlns:p="http://schemas.microsoft.com/office/2006/metadata/properties" xmlns:ns2="3bc240b3-9760-4c95-a069-1e9135722dce" targetNamespace="http://schemas.microsoft.com/office/2006/metadata/properties" ma:root="true" ma:fieldsID="051c2d7f23359d00a2af24a1910cf709" ns2:_="">
    <xsd:import namespace="3bc240b3-9760-4c95-a069-1e9135722dce"/>
    <xsd:element name="properties">
      <xsd:complexType>
        <xsd:sequence>
          <xsd:element name="documentManagement">
            <xsd:complexType>
              <xsd:all>
                <xsd:element ref="ns2: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c240b3-9760-4c95-a069-1e9135722dc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3bc240b3-9760-4c95-a069-1e9135722dce">P557QZTMF6K3-1586673097-53674</_dlc_DocId>
    <_dlc_DocIdUrl xmlns="3bc240b3-9760-4c95-a069-1e9135722dce">
      <Url>https://fileshare.cor.pa.gov/sites/admin/_layouts/15/DocIdRedir.aspx?ID=P557QZTMF6K3-1586673097-53674</Url>
      <Description>P557QZTMF6K3-1586673097-53674</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D322CB-C1B6-494E-9678-2D4388FDBFFC}">
  <ds:schemaRefs>
    <ds:schemaRef ds:uri="http://schemas.microsoft.com/sharepoint/events"/>
  </ds:schemaRefs>
</ds:datastoreItem>
</file>

<file path=customXml/itemProps2.xml><?xml version="1.0" encoding="utf-8"?>
<ds:datastoreItem xmlns:ds="http://schemas.openxmlformats.org/officeDocument/2006/customXml" ds:itemID="{A242082A-0CD4-4082-B8C8-A048E88369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c240b3-9760-4c95-a069-1e9135722d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44B9CA-D938-4E60-B03D-5E61458194CA}">
  <ds:schemaRefs>
    <ds:schemaRef ds:uri="http://purl.org/dc/terms/"/>
    <ds:schemaRef ds:uri="http://schemas.openxmlformats.org/package/2006/metadata/core-properties"/>
    <ds:schemaRef ds:uri="http://purl.org/dc/dcmitype/"/>
    <ds:schemaRef ds:uri="3bc240b3-9760-4c95-a069-1e9135722dce"/>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www.w3.org/XML/1998/namespace"/>
  </ds:schemaRefs>
</ds:datastoreItem>
</file>

<file path=customXml/itemProps4.xml><?xml version="1.0" encoding="utf-8"?>
<ds:datastoreItem xmlns:ds="http://schemas.openxmlformats.org/officeDocument/2006/customXml" ds:itemID="{ADD2ADF7-A77F-48CF-A5E5-ED4099E1C0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Pakoskey, Stanley</dc:creator>
  <cp:keywords/>
  <dc:description/>
  <cp:lastModifiedBy>Zambotti, Christina</cp:lastModifiedBy>
  <cp:lastPrinted>2019-08-30T12:44:21Z</cp:lastPrinted>
  <dcterms:created xsi:type="dcterms:W3CDTF">2019-03-27T13:26:38Z</dcterms:created>
  <dcterms:modified xsi:type="dcterms:W3CDTF">2023-03-17T14:47:26Z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0x010100BD4DE2A327EDE540BB2C5903562BE910</vt:lpwstr>
  </property>
  <property fmtid="{D5CDD505-2E9C-101B-9397-08002B2CF9AE}" pid="3" name="_dlc_DocIdItemGuid">
    <vt:lpwstr>433ba6a7-3b48-4bf8-9789-028927edcf07</vt:lpwstr>
  </property>
</Properties>
</file>